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DAC52047-78C9-405C-B956-251D5B5E457A}" xr6:coauthVersionLast="45" xr6:coauthVersionMax="45" xr10:uidLastSave="{00000000-0000-0000-0000-000000000000}"/>
  <bookViews>
    <workbookView xWindow="0" yWindow="0" windowWidth="20490" windowHeight="10890" xr2:uid="{00000000-000D-0000-FFFF-FFFF00000000}"/>
  </bookViews>
  <sheets>
    <sheet name="Books" sheetId="9" r:id="rId1"/>
    <sheet name="Calculations" sheetId="10" r:id="rId2"/>
    <sheet name="Chart" sheetId="11" r:id="rId3"/>
    <sheet name="Database" sheetId="12" r:id="rId4"/>
    <sheet name="Flash memories" sheetId="13" r:id="rId5"/>
  </sheets>
  <externalReferences>
    <externalReference r:id="rId6"/>
  </externalReferences>
  <definedNames>
    <definedName name="_xlnm._FilterDatabase" localSheetId="3" hidden="1">Database!$A$1:$G$104</definedName>
    <definedName name="_FiltrDatabáze" localSheetId="3" hidden="1">Database!$A$1:$G$104</definedName>
    <definedName name="cena">#REF!</definedName>
    <definedName name="DPH" localSheetId="3">#REF!</definedName>
    <definedName name="DPH">'[1]#REF'!$B$1</definedName>
    <definedName name="km">#REF!</definedName>
    <definedName name="litre">#REF!</definedName>
    <definedName name="_xlnm.Print_Titles" localSheetId="3">Database!$A:$A,Database!$1:$1</definedName>
    <definedName name="wrn.Druhá." hidden="1">{"zväčšené","Zvýšený",FALSE,"Senzit analýza";"z1","Normálny",FALSE,"Senzit analýza"}</definedName>
    <definedName name="wrn.Prvá." hidden="1">{"zväčšené","Zvýšený",TRUE,"Senzit analýza";"zväčšené","Normálny",TRUE,"Senzit analýza"}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3" l="1"/>
  <c r="H11" i="13"/>
  <c r="H12" i="13"/>
  <c r="H13" i="13"/>
  <c r="H14" i="13"/>
  <c r="H15" i="13"/>
  <c r="H16" i="13"/>
  <c r="H17" i="13"/>
  <c r="H18" i="13"/>
  <c r="H19" i="13"/>
  <c r="H20" i="13"/>
  <c r="H9" i="13"/>
  <c r="G21" i="13"/>
  <c r="G10" i="13"/>
  <c r="G11" i="13"/>
  <c r="G12" i="13"/>
  <c r="G13" i="13"/>
  <c r="G14" i="13"/>
  <c r="G15" i="13"/>
  <c r="G16" i="13"/>
  <c r="G17" i="13"/>
  <c r="G18" i="13"/>
  <c r="G19" i="13"/>
  <c r="G20" i="13"/>
  <c r="G9" i="13"/>
  <c r="F21" i="13"/>
  <c r="E21" i="13"/>
  <c r="F10" i="13"/>
  <c r="F11" i="13"/>
  <c r="F12" i="13"/>
  <c r="F13" i="13"/>
  <c r="F14" i="13"/>
  <c r="F15" i="13"/>
  <c r="F16" i="13"/>
  <c r="F17" i="13"/>
  <c r="F18" i="13"/>
  <c r="F19" i="13"/>
  <c r="F20" i="13"/>
  <c r="F9" i="13"/>
  <c r="E13" i="13"/>
  <c r="E14" i="13"/>
  <c r="E15" i="13"/>
  <c r="E16" i="13"/>
  <c r="E17" i="13"/>
  <c r="E18" i="13"/>
  <c r="E19" i="13"/>
  <c r="E20" i="13"/>
  <c r="E10" i="13"/>
  <c r="E11" i="13"/>
  <c r="E12" i="13"/>
  <c r="E9" i="13"/>
  <c r="N4" i="10" l="1"/>
  <c r="N5" i="10"/>
  <c r="N6" i="10"/>
  <c r="N7" i="10"/>
  <c r="N8" i="10"/>
  <c r="N9" i="10"/>
  <c r="N10" i="10"/>
  <c r="N11" i="10"/>
  <c r="N12" i="10"/>
  <c r="N13" i="10"/>
  <c r="N14" i="10"/>
  <c r="N15" i="10"/>
  <c r="N3" i="10"/>
  <c r="M4" i="10"/>
  <c r="M5" i="10"/>
  <c r="M6" i="10"/>
  <c r="M7" i="10"/>
  <c r="M8" i="10"/>
  <c r="M9" i="10"/>
  <c r="M10" i="10"/>
  <c r="M11" i="10"/>
  <c r="M12" i="10"/>
  <c r="M13" i="10"/>
  <c r="M14" i="10"/>
  <c r="M15" i="10"/>
  <c r="M3" i="10"/>
  <c r="L4" i="10"/>
  <c r="L5" i="10"/>
  <c r="L6" i="10"/>
  <c r="L7" i="10"/>
  <c r="L8" i="10"/>
  <c r="L9" i="10"/>
  <c r="L10" i="10"/>
  <c r="L11" i="10"/>
  <c r="L12" i="10"/>
  <c r="L13" i="10"/>
  <c r="L14" i="10"/>
  <c r="L15" i="10"/>
  <c r="L3" i="10"/>
  <c r="K4" i="10"/>
  <c r="K5" i="10"/>
  <c r="K6" i="10"/>
  <c r="K7" i="10"/>
  <c r="K8" i="10"/>
  <c r="K9" i="10"/>
  <c r="K10" i="10"/>
  <c r="K11" i="10"/>
  <c r="K12" i="10"/>
  <c r="K13" i="10"/>
  <c r="K14" i="10"/>
  <c r="K15" i="10"/>
  <c r="K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3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3" i="10"/>
  <c r="I15" i="9"/>
  <c r="I12" i="9"/>
  <c r="I9" i="9"/>
  <c r="I6" i="9"/>
  <c r="I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2" authorId="0" shapeId="0" xr:uid="{5738707C-57F5-4190-B75A-27BB59E0B009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charset val="1"/>
          </rPr>
          <t xml:space="preserve">
Replace year 2013 by year 2019.</t>
        </r>
      </text>
    </comment>
    <comment ref="E2" authorId="0" shapeId="0" xr:uid="{EFF80F30-B170-4130-BF49-0B9B22020CCE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charset val="1"/>
          </rPr>
          <t xml:space="preserve">
Replace year 2013 by year 2019.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" authorId="0" shapeId="0" xr:uid="{00000000-0006-0000-05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Edit title:
font size 16 b., Italic
merge cells in title and center the title
</t>
        </r>
      </text>
    </comment>
    <comment ref="B6" authorId="0" shapeId="0" xr:uid="{00000000-0006-0000-0500-000002000000}">
      <text>
        <r>
          <rPr>
            <b/>
            <sz val="8"/>
            <color indexed="81"/>
            <rFont val="Tahoma"/>
            <family val="2"/>
            <charset val="238"/>
          </rPr>
          <t>Change format to "€/type"</t>
        </r>
      </text>
    </comment>
    <comment ref="H6" authorId="0" shapeId="0" xr:uid="{00000000-0006-0000-0500-000003000000}">
      <text>
        <r>
          <rPr>
            <b/>
            <sz val="8"/>
            <color indexed="81"/>
            <rFont val="Tahoma"/>
            <family val="2"/>
            <charset val="238"/>
          </rPr>
          <t>Change format to "€/type"</t>
        </r>
      </text>
    </comment>
    <comment ref="H8" authorId="0" shapeId="0" xr:uid="{00000000-0006-0000-0500-000004000000}">
      <text>
        <r>
          <rPr>
            <b/>
            <sz val="8"/>
            <color indexed="81"/>
            <rFont val="Tahoma"/>
            <family val="2"/>
            <charset val="238"/>
          </rPr>
          <t>if total revenue is &gt;= 100 €,
8% of total revenue,
else 5% of total revenue</t>
        </r>
      </text>
    </comment>
  </commentList>
</comments>
</file>

<file path=xl/sharedStrings.xml><?xml version="1.0" encoding="utf-8"?>
<sst xmlns="http://schemas.openxmlformats.org/spreadsheetml/2006/main" count="943" uniqueCount="208">
  <si>
    <t>Ikar</t>
  </si>
  <si>
    <t>Fortuna Print</t>
  </si>
  <si>
    <t>Horizont</t>
  </si>
  <si>
    <t>Mladé letá</t>
  </si>
  <si>
    <t>Hotel</t>
  </si>
  <si>
    <t>Kosegi</t>
  </si>
  <si>
    <t>Datko</t>
  </si>
  <si>
    <t>Pavloveova</t>
  </si>
  <si>
    <t>Kolesar</t>
  </si>
  <si>
    <t>Gatura</t>
  </si>
  <si>
    <t>Kubischova</t>
  </si>
  <si>
    <t>Buvala</t>
  </si>
  <si>
    <t>Nuotaova</t>
  </si>
  <si>
    <t>Cvanga</t>
  </si>
  <si>
    <t>Kotkuliak</t>
  </si>
  <si>
    <t>Fasko</t>
  </si>
  <si>
    <t>Kabar</t>
  </si>
  <si>
    <t>Jankovic</t>
  </si>
  <si>
    <t>August</t>
  </si>
  <si>
    <t>September</t>
  </si>
  <si>
    <t>November</t>
  </si>
  <si>
    <t>December</t>
  </si>
  <si>
    <t>Akvarist</t>
  </si>
  <si>
    <t>D. Krškany</t>
  </si>
  <si>
    <t>Alfa tex - Čenkei a Huczman</t>
  </si>
  <si>
    <t>Bardoňovo</t>
  </si>
  <si>
    <t>Alfatex</t>
  </si>
  <si>
    <t>Autobazár - autolux</t>
  </si>
  <si>
    <t>Autodoprava</t>
  </si>
  <si>
    <t>Čakajovce</t>
  </si>
  <si>
    <t>Autooprava Elit</t>
  </si>
  <si>
    <t>Boss</t>
  </si>
  <si>
    <t>Bully, Švedová Alžbeta</t>
  </si>
  <si>
    <t>Čaluníctvo Zajko</t>
  </si>
  <si>
    <t>ČIstiarne AQA</t>
  </si>
  <si>
    <t>Dan</t>
  </si>
  <si>
    <t>dvojka, SD</t>
  </si>
  <si>
    <t>Bánov</t>
  </si>
  <si>
    <t>Ekvia</t>
  </si>
  <si>
    <t>Elektroservis</t>
  </si>
  <si>
    <t>Eurofil</t>
  </si>
  <si>
    <t>Farby-Laky - Drogéria</t>
  </si>
  <si>
    <t>FRO Kovoplast</t>
  </si>
  <si>
    <t>Golha potraviny</t>
  </si>
  <si>
    <t>Inštal Stav</t>
  </si>
  <si>
    <t>Jankovič s.r.o.</t>
  </si>
  <si>
    <t>Alekšince</t>
  </si>
  <si>
    <t>Jaspol SF</t>
  </si>
  <si>
    <t>Černík</t>
  </si>
  <si>
    <t>Lagin Textil</t>
  </si>
  <si>
    <t>Maliar natierač</t>
  </si>
  <si>
    <t>Melospol</t>
  </si>
  <si>
    <t>Merillo</t>
  </si>
  <si>
    <t>Minimarket - potraviny</t>
  </si>
  <si>
    <t>Palivá - Hajdamár Igor</t>
  </si>
  <si>
    <t>Čata</t>
  </si>
  <si>
    <t>Palivá Joho - predaj palív</t>
  </si>
  <si>
    <t>Polnohospodár</t>
  </si>
  <si>
    <t>Potraviny</t>
  </si>
  <si>
    <t>Potraviny - krčma Bles</t>
  </si>
  <si>
    <t>Potraviny a bufet</t>
  </si>
  <si>
    <t>Potraviny Vorošová</t>
  </si>
  <si>
    <t>Cabaj</t>
  </si>
  <si>
    <t>Predaj palív</t>
  </si>
  <si>
    <t>Reštaurácia U Ducha</t>
  </si>
  <si>
    <t>Ruvako - obchod. spol.</t>
  </si>
  <si>
    <t>Sempol Holding a.s. Trnava</t>
  </si>
  <si>
    <t>Štátne lesy</t>
  </si>
  <si>
    <t>Uninäs - Vaczy František</t>
  </si>
  <si>
    <t>Váhostav a.s. Nové Zámky</t>
  </si>
  <si>
    <t>Valašek Ján - Trans</t>
  </si>
  <si>
    <t>Výroba, predaj vencov a kytíc</t>
  </si>
  <si>
    <t>Zdravotníctvo - súkr. abmulancie</t>
  </si>
  <si>
    <t>Zelenina, súkromné predajne</t>
  </si>
  <si>
    <t>Agronova Lužianky</t>
  </si>
  <si>
    <t>Peter</t>
  </si>
  <si>
    <t>Apollo Nitra</t>
  </si>
  <si>
    <t>Branko</t>
  </si>
  <si>
    <t>Crman - Malík</t>
  </si>
  <si>
    <t>Čerpacia stanica Slovnaft</t>
  </si>
  <si>
    <t>Bíňa</t>
  </si>
  <si>
    <t>Dani</t>
  </si>
  <si>
    <t>dvojka</t>
  </si>
  <si>
    <t>Bajka</t>
  </si>
  <si>
    <t>Čaka</t>
  </si>
  <si>
    <t>EKO-GRMANOVA</t>
  </si>
  <si>
    <t>Branč</t>
  </si>
  <si>
    <t>Ekona</t>
  </si>
  <si>
    <t>Ekouni
Stefánik.tr.50</t>
  </si>
  <si>
    <t>Nitra</t>
  </si>
  <si>
    <t>Elkroj - stolárska dielňa</t>
  </si>
  <si>
    <t>Feast Slovakia</t>
  </si>
  <si>
    <t>Feraut</t>
  </si>
  <si>
    <t>HAK</t>
  </si>
  <si>
    <t>Hydraulic oil</t>
  </si>
  <si>
    <t>Beladice</t>
  </si>
  <si>
    <t>Motorgas</t>
  </si>
  <si>
    <t>Novonaft</t>
  </si>
  <si>
    <t>Bešeňov</t>
  </si>
  <si>
    <t>Pekáreň J. J. Oremus</t>
  </si>
  <si>
    <t>PNEUSERVIS BESTE</t>
  </si>
  <si>
    <t>Pohronské Rybárstvo</t>
  </si>
  <si>
    <t>Polnohospodár Nové Zámky</t>
  </si>
  <si>
    <t>Rapid Centrum</t>
  </si>
  <si>
    <t xml:space="preserve">Secco Comp Slovakia </t>
  </si>
  <si>
    <t>Slov - Ital</t>
  </si>
  <si>
    <t>Stolárstvo Luvier</t>
  </si>
  <si>
    <t>Čifáre</t>
  </si>
  <si>
    <t>Termofix</t>
  </si>
  <si>
    <t>Transclassic</t>
  </si>
  <si>
    <t>Vináreň</t>
  </si>
  <si>
    <t>Bohatá</t>
  </si>
  <si>
    <t>VOD PaKo</t>
  </si>
  <si>
    <t>Adivit</t>
  </si>
  <si>
    <t>Agrolim Hurbanovo</t>
  </si>
  <si>
    <t>Autolakovač - autoklampiar</t>
  </si>
  <si>
    <t>Bruty</t>
  </si>
  <si>
    <t>Beste</t>
  </si>
  <si>
    <t>Bioveta</t>
  </si>
  <si>
    <t>Burda - textil</t>
  </si>
  <si>
    <t>Centrum - predajňa</t>
  </si>
  <si>
    <t>dvojka, SD Komárno</t>
  </si>
  <si>
    <t>Gala</t>
  </si>
  <si>
    <t>Kukučka, obchod. firma Bistro</t>
  </si>
  <si>
    <t>Madplant</t>
  </si>
  <si>
    <t>Paulis</t>
  </si>
  <si>
    <t>Potraviny mix</t>
  </si>
  <si>
    <t>Rekunst - Kajan Jozef</t>
  </si>
  <si>
    <t>Sam ovocie - potraviny</t>
  </si>
  <si>
    <t>Uni systém - obchodná činnosť</t>
  </si>
  <si>
    <t>VAPOS - VELKOOBCHOD</t>
  </si>
  <si>
    <t>Vodár - Kúrenár</t>
  </si>
  <si>
    <t>Záhradníctvo - predaj kvetov</t>
  </si>
  <si>
    <t>F:DRIVE medium 1000 MB</t>
  </si>
  <si>
    <t>ZIP medium 600 MB</t>
  </si>
  <si>
    <t>Book name</t>
  </si>
  <si>
    <t>Sell price</t>
  </si>
  <si>
    <t>Quantity sold</t>
  </si>
  <si>
    <t>Profit</t>
  </si>
  <si>
    <t>Publishers</t>
  </si>
  <si>
    <t>Result</t>
  </si>
  <si>
    <t>a) Calculate the total number of books sold.</t>
  </si>
  <si>
    <t>b) Calculate the profit from the sale of books of Horizont.</t>
  </si>
  <si>
    <t>c) Calculate the total profit from the sale of books.</t>
  </si>
  <si>
    <t>d) Calculate the average price of offered books.</t>
  </si>
  <si>
    <t>e) Calculate the total number of sold books of Ikar.</t>
  </si>
  <si>
    <t>Price of room per night</t>
  </si>
  <si>
    <t>Surcharge dog</t>
  </si>
  <si>
    <t>From</t>
  </si>
  <si>
    <t>To</t>
  </si>
  <si>
    <t>The number of days of stay</t>
  </si>
  <si>
    <t>Total price of accomodation</t>
  </si>
  <si>
    <t>Surname</t>
  </si>
  <si>
    <t>Gross salary</t>
  </si>
  <si>
    <t>Retirement</t>
  </si>
  <si>
    <t>Disability</t>
  </si>
  <si>
    <t>Sickness benefit</t>
  </si>
  <si>
    <t>Personal accident</t>
  </si>
  <si>
    <t>Slovakia</t>
  </si>
  <si>
    <t>Czech Republic</t>
  </si>
  <si>
    <t>January</t>
  </si>
  <si>
    <t>February</t>
  </si>
  <si>
    <t>March</t>
  </si>
  <si>
    <t>April</t>
  </si>
  <si>
    <t>May</t>
  </si>
  <si>
    <t>June</t>
  </si>
  <si>
    <t>July</t>
  </si>
  <si>
    <t>October</t>
  </si>
  <si>
    <t>Contract number</t>
  </si>
  <si>
    <t>Organization name</t>
  </si>
  <si>
    <t>Residency</t>
  </si>
  <si>
    <t>Effectiveness</t>
  </si>
  <si>
    <t>The annual premium</t>
  </si>
  <si>
    <t>Insurance payments</t>
  </si>
  <si>
    <t>Sales representative</t>
  </si>
  <si>
    <t>yearly</t>
  </si>
  <si>
    <t>monthly</t>
  </si>
  <si>
    <t>biannually</t>
  </si>
  <si>
    <t>Tasks</t>
  </si>
  <si>
    <t>1. Sort data according Contract number  from lowest to highest.</t>
  </si>
  <si>
    <t>3. Display all contracts with yearly insurance payments either by less than € 5,000, or more than € 15,000.</t>
  </si>
  <si>
    <t>Modify the following table according the comments in cells.</t>
  </si>
  <si>
    <t>A comparison of selling of two types USB keys</t>
  </si>
  <si>
    <t>Type A:</t>
  </si>
  <si>
    <t>Price:</t>
  </si>
  <si>
    <t>Type B:</t>
  </si>
  <si>
    <t>Month</t>
  </si>
  <si>
    <t>Total</t>
  </si>
  <si>
    <t>Number of pieces A</t>
  </si>
  <si>
    <t>Number of pieces B</t>
  </si>
  <si>
    <t>Revenue A</t>
  </si>
  <si>
    <t>Revenue B</t>
  </si>
  <si>
    <t>Total revenue</t>
  </si>
  <si>
    <t>Fee dealer</t>
  </si>
  <si>
    <t>Create the chart according the picture.</t>
  </si>
  <si>
    <t>George</t>
  </si>
  <si>
    <t>Jane</t>
  </si>
  <si>
    <t>2. Display all organizations which belongs to Sale representative George.</t>
  </si>
  <si>
    <t>4. Use conditional formatting and display yearly insurance payments with blue color.</t>
  </si>
  <si>
    <t>Harry Potter 1</t>
  </si>
  <si>
    <t>Harry Potter 2</t>
  </si>
  <si>
    <t>American tragedy</t>
  </si>
  <si>
    <t>The Little Prince</t>
  </si>
  <si>
    <t>Me and my dog</t>
  </si>
  <si>
    <t>Witch hunter</t>
  </si>
  <si>
    <t>The Murder in Orient Express</t>
  </si>
  <si>
    <t>Third eye</t>
  </si>
  <si>
    <t>The King Slayer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</si>
</sst>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S_k_-;\-* #,##0.00\ _S_k_-;_-* &quot;-&quot;??\ _S_k_-;_-@_-"/>
    <numFmt numFmtId="165" formatCode="_-* #,##0.00\ &quot;Sk&quot;_-;\-* #,##0.00\ &quot;Sk&quot;_-;_-* &quot;-&quot;??\ &quot;Sk&quot;_-;_-@_-"/>
    <numFmt numFmtId="166" formatCode="#,##0&quot; V&quot;"/>
    <numFmt numFmtId="167" formatCode="#,##0.00\ &quot;€&quot;"/>
    <numFmt numFmtId="168" formatCode="_-* #,##0.00\ [$€-1]_-;\-* #,##0.00\ [$€-1]_-;_-* &quot;-&quot;??\ [$€-1]_-;_-@_-"/>
    <numFmt numFmtId="169" formatCode="0&quot; °C&quot;"/>
    <numFmt numFmtId="170" formatCode="0.00&quot;kg&quot;\ "/>
    <numFmt numFmtId="171" formatCode="dd/mm/yy"/>
    <numFmt numFmtId="172" formatCode="#,##0.0\ &quot;€&quot;"/>
    <numFmt numFmtId="173" formatCode="#,##0.0\ &quot;Sk&quot;"/>
    <numFmt numFmtId="174" formatCode="0.00&quot; €/type&quot;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Switzerland"/>
      <charset val="238"/>
    </font>
    <font>
      <i/>
      <sz val="10"/>
      <color indexed="48"/>
      <name val="Switzerland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Arial CE"/>
      <family val="2"/>
      <charset val="238"/>
    </font>
    <font>
      <b/>
      <sz val="11"/>
      <color theme="0" tint="-4.9989318521683403E-2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</font>
    <font>
      <sz val="8"/>
      <color indexed="8"/>
      <name val="Arial CE"/>
      <family val="2"/>
      <charset val="238"/>
    </font>
    <font>
      <sz val="16"/>
      <name val="Arial CE"/>
      <family val="2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u/>
      <sz val="10"/>
      <name val="Tms Rmn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9"/>
      <color indexed="81"/>
      <name val="Tahoma"/>
      <charset val="1"/>
    </font>
    <font>
      <i/>
      <u/>
      <sz val="16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1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6" fillId="0" borderId="0"/>
    <xf numFmtId="0" fontId="3" fillId="0" borderId="0"/>
    <xf numFmtId="0" fontId="6" fillId="0" borderId="0"/>
    <xf numFmtId="0" fontId="7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8" fillId="0" borderId="0"/>
    <xf numFmtId="166" fontId="10" fillId="0" borderId="0">
      <alignment horizontal="center"/>
    </xf>
    <xf numFmtId="0" fontId="3" fillId="0" borderId="0"/>
    <xf numFmtId="0" fontId="2" fillId="0" borderId="0"/>
    <xf numFmtId="0" fontId="9" fillId="0" borderId="0"/>
    <xf numFmtId="0" fontId="17" fillId="0" borderId="0"/>
    <xf numFmtId="165" fontId="9" fillId="0" borderId="0" applyFont="0" applyFill="0" applyBorder="0" applyAlignment="0" applyProtection="0"/>
  </cellStyleXfs>
  <cellXfs count="81">
    <xf numFmtId="0" fontId="0" fillId="0" borderId="0" xfId="0"/>
    <xf numFmtId="0" fontId="5" fillId="4" borderId="17" xfId="16" applyFont="1" applyFill="1" applyBorder="1" applyAlignment="1">
      <alignment horizontal="center"/>
    </xf>
    <xf numFmtId="0" fontId="5" fillId="4" borderId="22" xfId="16" applyFont="1" applyFill="1" applyBorder="1" applyAlignment="1">
      <alignment horizontal="center"/>
    </xf>
    <xf numFmtId="0" fontId="5" fillId="4" borderId="18" xfId="16" applyFont="1" applyFill="1" applyBorder="1" applyAlignment="1">
      <alignment horizontal="center"/>
    </xf>
    <xf numFmtId="0" fontId="2" fillId="0" borderId="0" xfId="16"/>
    <xf numFmtId="167" fontId="2" fillId="0" borderId="13" xfId="16" applyNumberFormat="1" applyBorder="1" applyAlignment="1">
      <alignment horizontal="center"/>
    </xf>
    <xf numFmtId="0" fontId="2" fillId="0" borderId="13" xfId="16" applyBorder="1" applyAlignment="1">
      <alignment horizontal="center"/>
    </xf>
    <xf numFmtId="167" fontId="2" fillId="0" borderId="13" xfId="16" applyNumberFormat="1" applyBorder="1"/>
    <xf numFmtId="0" fontId="2" fillId="0" borderId="14" xfId="16" applyBorder="1"/>
    <xf numFmtId="0" fontId="2" fillId="0" borderId="20" xfId="16" applyBorder="1"/>
    <xf numFmtId="167" fontId="2" fillId="0" borderId="8" xfId="16" applyNumberFormat="1" applyBorder="1" applyAlignment="1">
      <alignment horizontal="center"/>
    </xf>
    <xf numFmtId="0" fontId="2" fillId="0" borderId="8" xfId="16" applyBorder="1" applyAlignment="1">
      <alignment horizontal="center"/>
    </xf>
    <xf numFmtId="167" fontId="2" fillId="0" borderId="8" xfId="16" applyNumberFormat="1" applyBorder="1"/>
    <xf numFmtId="0" fontId="2" fillId="0" borderId="9" xfId="16" applyBorder="1"/>
    <xf numFmtId="0" fontId="2" fillId="2" borderId="6" xfId="16" applyFill="1" applyBorder="1"/>
    <xf numFmtId="167" fontId="2" fillId="2" borderId="6" xfId="16" applyNumberFormat="1" applyFill="1" applyBorder="1"/>
    <xf numFmtId="167" fontId="2" fillId="0" borderId="15" xfId="16" applyNumberFormat="1" applyBorder="1" applyAlignment="1">
      <alignment horizontal="center"/>
    </xf>
    <xf numFmtId="0" fontId="2" fillId="0" borderId="15" xfId="16" applyBorder="1" applyAlignment="1">
      <alignment horizontal="center"/>
    </xf>
    <xf numFmtId="167" fontId="2" fillId="0" borderId="15" xfId="16" applyNumberFormat="1" applyBorder="1"/>
    <xf numFmtId="0" fontId="2" fillId="0" borderId="16" xfId="16" applyBorder="1"/>
    <xf numFmtId="0" fontId="13" fillId="5" borderId="8" xfId="16" applyFont="1" applyFill="1" applyBorder="1" applyAlignment="1">
      <alignment horizontal="center" wrapText="1"/>
    </xf>
    <xf numFmtId="0" fontId="13" fillId="5" borderId="8" xfId="16" applyFont="1" applyFill="1" applyBorder="1" applyAlignment="1">
      <alignment horizontal="center"/>
    </xf>
    <xf numFmtId="168" fontId="2" fillId="0" borderId="8" xfId="16" applyNumberFormat="1" applyBorder="1"/>
    <xf numFmtId="14" fontId="2" fillId="0" borderId="8" xfId="16" applyNumberFormat="1" applyBorder="1"/>
    <xf numFmtId="0" fontId="2" fillId="0" borderId="8" xfId="16" applyBorder="1"/>
    <xf numFmtId="2" fontId="2" fillId="0" borderId="8" xfId="16" applyNumberFormat="1" applyBorder="1"/>
    <xf numFmtId="10" fontId="2" fillId="0" borderId="8" xfId="16" applyNumberFormat="1" applyBorder="1" applyAlignment="1">
      <alignment wrapText="1"/>
    </xf>
    <xf numFmtId="0" fontId="5" fillId="0" borderId="0" xfId="16" applyFont="1"/>
    <xf numFmtId="0" fontId="2" fillId="0" borderId="7" xfId="16" applyBorder="1"/>
    <xf numFmtId="0" fontId="13" fillId="5" borderId="8" xfId="16" applyFont="1" applyFill="1" applyBorder="1" applyAlignment="1">
      <alignment horizontal="center" vertical="center"/>
    </xf>
    <xf numFmtId="169" fontId="2" fillId="0" borderId="8" xfId="16" applyNumberFormat="1" applyBorder="1"/>
    <xf numFmtId="170" fontId="14" fillId="6" borderId="0" xfId="17" applyNumberFormat="1" applyFont="1" applyFill="1" applyAlignment="1">
      <alignment horizontal="justify"/>
    </xf>
    <xf numFmtId="171" fontId="14" fillId="6" borderId="0" xfId="17" applyNumberFormat="1" applyFont="1" applyFill="1" applyAlignment="1">
      <alignment horizontal="center"/>
    </xf>
    <xf numFmtId="0" fontId="14" fillId="0" borderId="0" xfId="17" applyFont="1" applyAlignment="1">
      <alignment horizontal="center"/>
    </xf>
    <xf numFmtId="0" fontId="12" fillId="2" borderId="0" xfId="17" applyFont="1" applyFill="1" applyAlignment="1">
      <alignment horizontal="center"/>
    </xf>
    <xf numFmtId="0" fontId="14" fillId="2" borderId="0" xfId="17" applyFont="1" applyFill="1" applyAlignment="1">
      <alignment horizontal="center"/>
    </xf>
    <xf numFmtId="0" fontId="15" fillId="0" borderId="0" xfId="17" applyNumberFormat="1" applyFont="1" applyFill="1" applyAlignment="1">
      <alignment horizontal="justify"/>
    </xf>
    <xf numFmtId="0" fontId="16" fillId="0" borderId="0" xfId="17" applyFont="1" applyFill="1" applyAlignment="1">
      <alignment horizontal="left"/>
    </xf>
    <xf numFmtId="171" fontId="16" fillId="0" borderId="0" xfId="17" applyNumberFormat="1" applyFont="1" applyFill="1"/>
    <xf numFmtId="172" fontId="7" fillId="0" borderId="0" xfId="17" applyNumberFormat="1" applyFont="1" applyFill="1"/>
    <xf numFmtId="0" fontId="7" fillId="0" borderId="0" xfId="17" applyFont="1" applyFill="1" applyAlignment="1">
      <alignment horizontal="center"/>
    </xf>
    <xf numFmtId="0" fontId="7" fillId="0" borderId="0" xfId="17" applyFont="1" applyFill="1"/>
    <xf numFmtId="0" fontId="7" fillId="2" borderId="0" xfId="17" applyFont="1" applyFill="1"/>
    <xf numFmtId="0" fontId="16" fillId="0" borderId="0" xfId="17" applyFont="1" applyFill="1"/>
    <xf numFmtId="173" fontId="7" fillId="0" borderId="0" xfId="17" applyNumberFormat="1" applyFont="1" applyFill="1"/>
    <xf numFmtId="0" fontId="16" fillId="0" borderId="0" xfId="17" applyFont="1" applyFill="1" applyBorder="1" applyAlignment="1">
      <alignment horizontal="left"/>
    </xf>
    <xf numFmtId="1" fontId="16" fillId="0" borderId="0" xfId="17" applyNumberFormat="1" applyFont="1" applyFill="1"/>
    <xf numFmtId="1" fontId="18" fillId="0" borderId="0" xfId="18" applyNumberFormat="1" applyFont="1" applyFill="1" applyAlignment="1">
      <alignment horizontal="left"/>
    </xf>
    <xf numFmtId="165" fontId="16" fillId="0" borderId="0" xfId="19" applyFont="1" applyFill="1" applyAlignment="1">
      <alignment horizontal="left"/>
    </xf>
    <xf numFmtId="0" fontId="12" fillId="0" borderId="0" xfId="17" applyFont="1" applyFill="1"/>
    <xf numFmtId="0" fontId="15" fillId="0" borderId="0" xfId="17" applyNumberFormat="1" applyFont="1" applyAlignment="1">
      <alignment horizontal="justify"/>
    </xf>
    <xf numFmtId="0" fontId="16" fillId="0" borderId="0" xfId="17" applyFont="1"/>
    <xf numFmtId="0" fontId="9" fillId="0" borderId="0" xfId="17"/>
    <xf numFmtId="171" fontId="16" fillId="0" borderId="0" xfId="17" applyNumberFormat="1" applyFont="1"/>
    <xf numFmtId="172" fontId="7" fillId="0" borderId="0" xfId="17" applyNumberFormat="1" applyFont="1"/>
    <xf numFmtId="0" fontId="7" fillId="0" borderId="0" xfId="17" applyFont="1" applyAlignment="1">
      <alignment horizontal="center"/>
    </xf>
    <xf numFmtId="0" fontId="7" fillId="0" borderId="0" xfId="17" applyFont="1"/>
    <xf numFmtId="172" fontId="19" fillId="0" borderId="0" xfId="17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4" fillId="0" borderId="1" xfId="0" applyFont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5" fillId="0" borderId="4" xfId="0" applyFont="1" applyBorder="1"/>
    <xf numFmtId="0" fontId="0" fillId="3" borderId="0" xfId="0" applyFill="1" applyBorder="1"/>
    <xf numFmtId="167" fontId="0" fillId="0" borderId="0" xfId="0" applyNumberFormat="1" applyBorder="1"/>
    <xf numFmtId="0" fontId="0" fillId="0" borderId="5" xfId="0" applyBorder="1"/>
    <xf numFmtId="0" fontId="24" fillId="0" borderId="10" xfId="0" applyFont="1" applyBorder="1"/>
    <xf numFmtId="0" fontId="0" fillId="0" borderId="11" xfId="0" applyBorder="1"/>
    <xf numFmtId="0" fontId="0" fillId="0" borderId="12" xfId="0" applyBorder="1"/>
    <xf numFmtId="172" fontId="14" fillId="6" borderId="0" xfId="17" applyNumberFormat="1" applyFont="1" applyFill="1" applyAlignment="1">
      <alignment horizontal="center" wrapText="1"/>
    </xf>
    <xf numFmtId="0" fontId="14" fillId="6" borderId="0" xfId="17" applyFont="1" applyFill="1" applyAlignment="1">
      <alignment horizontal="center" wrapText="1"/>
    </xf>
    <xf numFmtId="0" fontId="1" fillId="0" borderId="19" xfId="16" applyFont="1" applyBorder="1"/>
    <xf numFmtId="0" fontId="1" fillId="0" borderId="20" xfId="16" applyFont="1" applyBorder="1"/>
    <xf numFmtId="0" fontId="1" fillId="0" borderId="21" xfId="16" applyFont="1" applyBorder="1"/>
    <xf numFmtId="0" fontId="28" fillId="0" borderId="0" xfId="0" applyFont="1" applyAlignment="1">
      <alignment horizontal="center"/>
    </xf>
    <xf numFmtId="174" fontId="0" fillId="0" borderId="0" xfId="0" applyNumberFormat="1"/>
    <xf numFmtId="167" fontId="0" fillId="0" borderId="11" xfId="0" applyNumberFormat="1" applyBorder="1"/>
  </cellXfs>
  <cellStyles count="20">
    <cellStyle name="Currency 2" xfId="19" xr:uid="{00000000-0005-0000-0000-000000000000}"/>
    <cellStyle name="Čiarka 2" xfId="5" xr:uid="{00000000-0005-0000-0000-000001000000}"/>
    <cellStyle name="Mena 2" xfId="6" xr:uid="{00000000-0005-0000-0000-000002000000}"/>
    <cellStyle name="Normal" xfId="0" builtinId="0"/>
    <cellStyle name="Normal 2" xfId="4" xr:uid="{00000000-0005-0000-0000-000003000000}"/>
    <cellStyle name="Normal 2 2" xfId="17" xr:uid="{00000000-0005-0000-0000-000004000000}"/>
    <cellStyle name="Normal 3" xfId="15" xr:uid="{00000000-0005-0000-0000-000005000000}"/>
    <cellStyle name="Normálna 2" xfId="2" xr:uid="{00000000-0005-0000-0000-000006000000}"/>
    <cellStyle name="Normálna 3" xfId="7" xr:uid="{00000000-0005-0000-0000-000007000000}"/>
    <cellStyle name="Normálna 4" xfId="8" xr:uid="{00000000-0005-0000-0000-000008000000}"/>
    <cellStyle name="Normálna 5" xfId="9" xr:uid="{00000000-0005-0000-0000-000009000000}"/>
    <cellStyle name="normálne 2" xfId="1" xr:uid="{00000000-0005-0000-0000-00000B000000}"/>
    <cellStyle name="Normálne 3" xfId="16" xr:uid="{00000000-0005-0000-0000-00000C000000}"/>
    <cellStyle name="normálne 4" xfId="3" xr:uid="{00000000-0005-0000-0000-00000D000000}"/>
    <cellStyle name="normálne 6" xfId="10" xr:uid="{00000000-0005-0000-0000-00000E000000}"/>
    <cellStyle name="normálne 7" xfId="11" xr:uid="{00000000-0005-0000-0000-00000F000000}"/>
    <cellStyle name="normálne 8" xfId="12" xr:uid="{00000000-0005-0000-0000-000010000000}"/>
    <cellStyle name="normální_FAKTURA" xfId="13" xr:uid="{00000000-0005-0000-0000-000011000000}"/>
    <cellStyle name="normální_FAKTURA 2" xfId="18" xr:uid="{00000000-0005-0000-0000-000012000000}"/>
    <cellStyle name="vinkulácia" xfId="14" xr:uid="{00000000-0005-0000-0000-000013000000}"/>
  </cellStyles>
  <dxfs count="5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Chart!$A$4</c:f>
              <c:strCache>
                <c:ptCount val="1"/>
                <c:pt idx="0">
                  <c:v>Slovakia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Chart!$B$3:$M$3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Chart!$B$4:$M$4</c:f>
              <c:numCache>
                <c:formatCode>0" °C"</c:formatCode>
                <c:ptCount val="12"/>
                <c:pt idx="0">
                  <c:v>-4</c:v>
                </c:pt>
                <c:pt idx="1">
                  <c:v>-2</c:v>
                </c:pt>
                <c:pt idx="2">
                  <c:v>-3</c:v>
                </c:pt>
                <c:pt idx="3">
                  <c:v>7</c:v>
                </c:pt>
                <c:pt idx="4">
                  <c:v>19</c:v>
                </c:pt>
                <c:pt idx="5">
                  <c:v>24</c:v>
                </c:pt>
                <c:pt idx="6">
                  <c:v>32</c:v>
                </c:pt>
                <c:pt idx="7">
                  <c:v>33</c:v>
                </c:pt>
                <c:pt idx="8">
                  <c:v>28</c:v>
                </c:pt>
                <c:pt idx="9">
                  <c:v>17</c:v>
                </c:pt>
                <c:pt idx="10">
                  <c:v>7</c:v>
                </c:pt>
                <c:pt idx="11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9-4FF4-9C3D-668FC0AE837D}"/>
            </c:ext>
          </c:extLst>
        </c:ser>
        <c:ser>
          <c:idx val="1"/>
          <c:order val="1"/>
          <c:tx>
            <c:strRef>
              <c:f>Chart!$A$5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Chart!$B$3:$M$3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Chart!$B$5:$M$5</c:f>
              <c:numCache>
                <c:formatCode>0" °C"</c:formatCode>
                <c:ptCount val="12"/>
                <c:pt idx="0">
                  <c:v>-3</c:v>
                </c:pt>
                <c:pt idx="1">
                  <c:v>-1</c:v>
                </c:pt>
                <c:pt idx="2">
                  <c:v>-2</c:v>
                </c:pt>
                <c:pt idx="3">
                  <c:v>8</c:v>
                </c:pt>
                <c:pt idx="4">
                  <c:v>20</c:v>
                </c:pt>
                <c:pt idx="5">
                  <c:v>25</c:v>
                </c:pt>
                <c:pt idx="6">
                  <c:v>33</c:v>
                </c:pt>
                <c:pt idx="7">
                  <c:v>34</c:v>
                </c:pt>
                <c:pt idx="8">
                  <c:v>29</c:v>
                </c:pt>
                <c:pt idx="9">
                  <c:v>18</c:v>
                </c:pt>
                <c:pt idx="10">
                  <c:v>8</c:v>
                </c:pt>
                <c:pt idx="11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9-4FF4-9C3D-668FC0AE837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95979375"/>
        <c:axId val="2118135151"/>
      </c:lineChart>
      <c:catAx>
        <c:axId val="49597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35151"/>
        <c:crosses val="autoZero"/>
        <c:auto val="1"/>
        <c:lblAlgn val="ctr"/>
        <c:lblOffset val="100"/>
        <c:noMultiLvlLbl val="0"/>
      </c:catAx>
      <c:valAx>
        <c:axId val="211813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°C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7937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95250</xdr:rowOff>
    </xdr:from>
    <xdr:to>
      <xdr:col>27</xdr:col>
      <xdr:colOff>320040</xdr:colOff>
      <xdr:row>22</xdr:row>
      <xdr:rowOff>57150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95250"/>
          <a:ext cx="8244840" cy="4152900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5</xdr:row>
      <xdr:rowOff>90486</xdr:rowOff>
    </xdr:from>
    <xdr:to>
      <xdr:col>17</xdr:col>
      <xdr:colOff>47624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216CCA-345C-4E7F-A8EC-4A87DB431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kolenia\Skolenie\Excel%20-%205.12.2003\&#352;kolenie%209.2.2002\Opakovanie%20MP-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akovanie MP- Excel"/>
      <sheetName val="#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15"/>
  <sheetViews>
    <sheetView tabSelected="1" workbookViewId="0">
      <selection activeCell="I15" sqref="I15"/>
    </sheetView>
  </sheetViews>
  <sheetFormatPr defaultRowHeight="15"/>
  <cols>
    <col min="1" max="1" width="27.140625" style="4" customWidth="1"/>
    <col min="2" max="2" width="16" style="4" customWidth="1"/>
    <col min="3" max="3" width="19" style="4" customWidth="1"/>
    <col min="4" max="4" width="11.7109375" style="4" customWidth="1"/>
    <col min="5" max="5" width="16.85546875" style="4" customWidth="1"/>
    <col min="6" max="7" width="9.140625" style="4"/>
    <col min="8" max="8" width="9.85546875" style="4" customWidth="1"/>
    <col min="9" max="9" width="10.42578125" style="4" bestFit="1" customWidth="1"/>
    <col min="10" max="16384" width="9.140625" style="4"/>
  </cols>
  <sheetData>
    <row r="1" spans="1:9" ht="15.75" thickBot="1">
      <c r="A1" s="1" t="s">
        <v>135</v>
      </c>
      <c r="B1" s="2" t="s">
        <v>136</v>
      </c>
      <c r="C1" s="2" t="s">
        <v>137</v>
      </c>
      <c r="D1" s="2" t="s">
        <v>138</v>
      </c>
      <c r="E1" s="3" t="s">
        <v>139</v>
      </c>
    </row>
    <row r="2" spans="1:9" ht="15.75" thickBot="1">
      <c r="A2" s="75" t="s">
        <v>199</v>
      </c>
      <c r="B2" s="5">
        <v>8.3000000000000007</v>
      </c>
      <c r="C2" s="6">
        <v>150</v>
      </c>
      <c r="D2" s="7">
        <v>1245</v>
      </c>
      <c r="E2" s="8" t="s">
        <v>0</v>
      </c>
      <c r="G2" s="4" t="s">
        <v>141</v>
      </c>
    </row>
    <row r="3" spans="1:9" ht="15.75" thickBot="1">
      <c r="A3" s="76" t="s">
        <v>200</v>
      </c>
      <c r="B3" s="10">
        <v>10.62</v>
      </c>
      <c r="C3" s="11">
        <v>180</v>
      </c>
      <c r="D3" s="12">
        <v>1911.6</v>
      </c>
      <c r="E3" s="13" t="s">
        <v>0</v>
      </c>
      <c r="H3" s="4" t="s">
        <v>140</v>
      </c>
      <c r="I3" s="14">
        <f>SUM(C2:C12)</f>
        <v>1375</v>
      </c>
    </row>
    <row r="4" spans="1:9">
      <c r="A4" s="76" t="s">
        <v>201</v>
      </c>
      <c r="B4" s="10">
        <v>13.61</v>
      </c>
      <c r="C4" s="11">
        <v>20</v>
      </c>
      <c r="D4" s="12">
        <v>272.2</v>
      </c>
      <c r="E4" s="13" t="s">
        <v>1</v>
      </c>
    </row>
    <row r="5" spans="1:9" ht="15.75" thickBot="1">
      <c r="A5" s="76" t="s">
        <v>202</v>
      </c>
      <c r="B5" s="10">
        <v>6.97</v>
      </c>
      <c r="C5" s="11">
        <v>150</v>
      </c>
      <c r="D5" s="12">
        <v>1045.5</v>
      </c>
      <c r="E5" s="13" t="s">
        <v>2</v>
      </c>
      <c r="G5" s="4" t="s">
        <v>142</v>
      </c>
    </row>
    <row r="6" spans="1:9" ht="15.75" thickBot="1">
      <c r="A6" s="76" t="s">
        <v>203</v>
      </c>
      <c r="B6" s="10">
        <v>14.23</v>
      </c>
      <c r="C6" s="11">
        <v>100</v>
      </c>
      <c r="D6" s="12">
        <v>1423</v>
      </c>
      <c r="E6" s="13" t="s">
        <v>0</v>
      </c>
      <c r="H6" s="4" t="s">
        <v>140</v>
      </c>
      <c r="I6" s="14">
        <f>SUMIF(E2:E12,"Horizont",D2:D12)</f>
        <v>7178.5</v>
      </c>
    </row>
    <row r="7" spans="1:9">
      <c r="A7" s="76" t="s">
        <v>204</v>
      </c>
      <c r="B7" s="10">
        <v>6.27</v>
      </c>
      <c r="C7" s="11">
        <v>20</v>
      </c>
      <c r="D7" s="12">
        <v>125.4</v>
      </c>
      <c r="E7" s="13" t="s">
        <v>3</v>
      </c>
    </row>
    <row r="8" spans="1:9" ht="15.75" thickBot="1">
      <c r="A8" s="76" t="s">
        <v>158</v>
      </c>
      <c r="B8" s="10">
        <v>13.24</v>
      </c>
      <c r="C8" s="11">
        <v>200</v>
      </c>
      <c r="D8" s="12">
        <v>2648</v>
      </c>
      <c r="E8" s="13" t="s">
        <v>2</v>
      </c>
      <c r="G8" s="4" t="s">
        <v>143</v>
      </c>
    </row>
    <row r="9" spans="1:9" ht="15.75" thickBot="1">
      <c r="A9" s="76" t="s">
        <v>205</v>
      </c>
      <c r="B9" s="10">
        <v>13.94</v>
      </c>
      <c r="C9" s="11">
        <v>250</v>
      </c>
      <c r="D9" s="12">
        <v>3485</v>
      </c>
      <c r="E9" s="13" t="s">
        <v>2</v>
      </c>
      <c r="H9" s="4" t="s">
        <v>140</v>
      </c>
      <c r="I9" s="15">
        <f>SUM(D2:D12)</f>
        <v>15371.349999999999</v>
      </c>
    </row>
    <row r="10" spans="1:9">
      <c r="A10" s="9" t="s">
        <v>4</v>
      </c>
      <c r="B10" s="10">
        <v>9.6300000000000008</v>
      </c>
      <c r="C10" s="11">
        <v>180</v>
      </c>
      <c r="D10" s="12">
        <v>1733.4</v>
      </c>
      <c r="E10" s="13" t="s">
        <v>1</v>
      </c>
    </row>
    <row r="11" spans="1:9" ht="15.75" thickBot="1">
      <c r="A11" s="76" t="s">
        <v>207</v>
      </c>
      <c r="B11" s="10">
        <v>12.02</v>
      </c>
      <c r="C11" s="11">
        <v>50</v>
      </c>
      <c r="D11" s="12">
        <v>601</v>
      </c>
      <c r="E11" s="13" t="s">
        <v>3</v>
      </c>
      <c r="G11" s="4" t="s">
        <v>144</v>
      </c>
    </row>
    <row r="12" spans="1:9" ht="15.75" thickBot="1">
      <c r="A12" s="77" t="s">
        <v>206</v>
      </c>
      <c r="B12" s="16">
        <v>11.75</v>
      </c>
      <c r="C12" s="17">
        <v>75</v>
      </c>
      <c r="D12" s="18">
        <v>881.25</v>
      </c>
      <c r="E12" s="19" t="s">
        <v>1</v>
      </c>
      <c r="H12" s="4" t="s">
        <v>140</v>
      </c>
      <c r="I12" s="15">
        <f>AVERAGE(B2:B12)</f>
        <v>10.961818181818181</v>
      </c>
    </row>
    <row r="14" spans="1:9" ht="15.75" thickBot="1">
      <c r="G14" s="4" t="s">
        <v>145</v>
      </c>
    </row>
    <row r="15" spans="1:9" ht="15.75" thickBot="1">
      <c r="H15" s="4" t="s">
        <v>140</v>
      </c>
      <c r="I15" s="14">
        <f>SUMIF(E2:E12,"Ikar",C2:C12)</f>
        <v>430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2:S139"/>
  <sheetViews>
    <sheetView workbookViewId="0">
      <selection activeCell="O9" sqref="O9"/>
    </sheetView>
  </sheetViews>
  <sheetFormatPr defaultRowHeight="15"/>
  <cols>
    <col min="1" max="1" width="9.140625" style="4"/>
    <col min="2" max="2" width="12.85546875" style="4" customWidth="1"/>
    <col min="3" max="3" width="12.5703125" style="4" bestFit="1" customWidth="1"/>
    <col min="4" max="5" width="10.140625" style="4" bestFit="1" customWidth="1"/>
    <col min="6" max="6" width="13.7109375" style="4" bestFit="1" customWidth="1"/>
    <col min="7" max="7" width="14.85546875" style="4" customWidth="1"/>
    <col min="8" max="8" width="9.140625" style="4"/>
    <col min="9" max="9" width="11.140625" style="4" bestFit="1" customWidth="1"/>
    <col min="10" max="10" width="13.42578125" style="4" bestFit="1" customWidth="1"/>
    <col min="11" max="11" width="10.7109375" style="4" bestFit="1" customWidth="1"/>
    <col min="12" max="12" width="9.140625" style="4"/>
    <col min="13" max="13" width="12.42578125" style="4" customWidth="1"/>
    <col min="14" max="15" width="9.140625" style="4"/>
    <col min="16" max="16" width="11.140625" style="4" bestFit="1" customWidth="1"/>
    <col min="17" max="17" width="9.28515625" style="4" bestFit="1" customWidth="1"/>
    <col min="18" max="18" width="12.28515625" style="4" customWidth="1"/>
    <col min="19" max="19" width="8.7109375" style="4" bestFit="1" customWidth="1"/>
    <col min="20" max="20" width="12.5703125" style="4" bestFit="1" customWidth="1"/>
    <col min="21" max="21" width="8.140625" style="4" bestFit="1" customWidth="1"/>
    <col min="22" max="22" width="16.42578125" style="4" customWidth="1"/>
    <col min="23" max="23" width="9.28515625" style="4" bestFit="1" customWidth="1"/>
    <col min="24" max="24" width="30.42578125" style="4" bestFit="1" customWidth="1"/>
    <col min="25" max="16384" width="9.140625" style="4"/>
  </cols>
  <sheetData>
    <row r="2" spans="2:19" ht="35.25" customHeight="1">
      <c r="B2" s="20" t="s">
        <v>146</v>
      </c>
      <c r="C2" s="21" t="s">
        <v>147</v>
      </c>
      <c r="D2" s="21" t="s">
        <v>148</v>
      </c>
      <c r="E2" s="21" t="s">
        <v>149</v>
      </c>
      <c r="F2" s="20" t="s">
        <v>150</v>
      </c>
      <c r="G2" s="20" t="s">
        <v>151</v>
      </c>
      <c r="I2" s="20" t="s">
        <v>152</v>
      </c>
      <c r="J2" s="21" t="s">
        <v>153</v>
      </c>
      <c r="K2" s="21" t="s">
        <v>154</v>
      </c>
      <c r="L2" s="21" t="s">
        <v>155</v>
      </c>
      <c r="M2" s="20" t="s">
        <v>156</v>
      </c>
      <c r="N2" s="20" t="s">
        <v>157</v>
      </c>
      <c r="P2" s="21" t="s">
        <v>154</v>
      </c>
      <c r="Q2" s="21" t="s">
        <v>155</v>
      </c>
      <c r="R2" s="20" t="s">
        <v>156</v>
      </c>
      <c r="S2" s="20" t="s">
        <v>157</v>
      </c>
    </row>
    <row r="3" spans="2:19">
      <c r="B3" s="22">
        <v>11</v>
      </c>
      <c r="C3" s="22">
        <v>2</v>
      </c>
      <c r="D3" s="23">
        <v>43563</v>
      </c>
      <c r="E3" s="23">
        <v>43570</v>
      </c>
      <c r="F3" s="24">
        <f>E3-D3</f>
        <v>7</v>
      </c>
      <c r="G3" s="25">
        <f>F3*B3+C3</f>
        <v>79</v>
      </c>
      <c r="I3" s="24" t="s">
        <v>5</v>
      </c>
      <c r="J3" s="22">
        <v>887</v>
      </c>
      <c r="K3" s="22">
        <f>J3*$P$3</f>
        <v>124.18</v>
      </c>
      <c r="L3" s="22">
        <f>J3*$Q$3</f>
        <v>26.61</v>
      </c>
      <c r="M3" s="22">
        <f>J3*$R$3</f>
        <v>12.418000000000001</v>
      </c>
      <c r="N3" s="22">
        <f>J3*$S$3</f>
        <v>7.0960000000000001</v>
      </c>
      <c r="P3" s="26">
        <v>0.14000000000000001</v>
      </c>
      <c r="Q3" s="26">
        <v>0.03</v>
      </c>
      <c r="R3" s="26">
        <v>1.4E-2</v>
      </c>
      <c r="S3" s="26">
        <v>8.0000000000000002E-3</v>
      </c>
    </row>
    <row r="4" spans="2:19">
      <c r="B4" s="22">
        <v>12</v>
      </c>
      <c r="C4" s="22">
        <v>0</v>
      </c>
      <c r="D4" s="23">
        <v>43511</v>
      </c>
      <c r="E4" s="23">
        <v>43525</v>
      </c>
      <c r="F4" s="24">
        <f t="shared" ref="F4:F67" si="0">E4-D4</f>
        <v>14</v>
      </c>
      <c r="G4" s="25">
        <f t="shared" ref="G4:G67" si="1">F4*B4+C4</f>
        <v>168</v>
      </c>
      <c r="I4" s="24" t="s">
        <v>6</v>
      </c>
      <c r="J4" s="22">
        <v>943</v>
      </c>
      <c r="K4" s="22">
        <f t="shared" ref="K4:K15" si="2">J4*$P$3</f>
        <v>132.02000000000001</v>
      </c>
      <c r="L4" s="22">
        <f t="shared" ref="L4:L15" si="3">J4*$Q$3</f>
        <v>28.29</v>
      </c>
      <c r="M4" s="22">
        <f t="shared" ref="M4:M15" si="4">J4*$R$3</f>
        <v>13.202</v>
      </c>
      <c r="N4" s="22">
        <f t="shared" ref="N4:N15" si="5">J4*$S$3</f>
        <v>7.5440000000000005</v>
      </c>
    </row>
    <row r="5" spans="2:19">
      <c r="B5" s="22">
        <v>12</v>
      </c>
      <c r="C5" s="22">
        <v>0</v>
      </c>
      <c r="D5" s="23">
        <v>43608</v>
      </c>
      <c r="E5" s="23">
        <v>43618</v>
      </c>
      <c r="F5" s="24">
        <f t="shared" si="0"/>
        <v>10</v>
      </c>
      <c r="G5" s="25">
        <f t="shared" si="1"/>
        <v>120</v>
      </c>
      <c r="I5" s="24" t="s">
        <v>7</v>
      </c>
      <c r="J5" s="22">
        <v>653</v>
      </c>
      <c r="K5" s="22">
        <f t="shared" si="2"/>
        <v>91.42</v>
      </c>
      <c r="L5" s="22">
        <f t="shared" si="3"/>
        <v>19.59</v>
      </c>
      <c r="M5" s="22">
        <f t="shared" si="4"/>
        <v>9.1419999999999995</v>
      </c>
      <c r="N5" s="22">
        <f t="shared" si="5"/>
        <v>5.2240000000000002</v>
      </c>
    </row>
    <row r="6" spans="2:19">
      <c r="B6" s="22">
        <v>10</v>
      </c>
      <c r="C6" s="22">
        <v>0</v>
      </c>
      <c r="D6" s="23">
        <v>43505</v>
      </c>
      <c r="E6" s="23">
        <v>43523</v>
      </c>
      <c r="F6" s="24">
        <f t="shared" si="0"/>
        <v>18</v>
      </c>
      <c r="G6" s="25">
        <f t="shared" si="1"/>
        <v>180</v>
      </c>
      <c r="I6" s="24" t="s">
        <v>8</v>
      </c>
      <c r="J6" s="22">
        <v>635</v>
      </c>
      <c r="K6" s="22">
        <f t="shared" si="2"/>
        <v>88.9</v>
      </c>
      <c r="L6" s="22">
        <f t="shared" si="3"/>
        <v>19.05</v>
      </c>
      <c r="M6" s="22">
        <f t="shared" si="4"/>
        <v>8.89</v>
      </c>
      <c r="N6" s="22">
        <f t="shared" si="5"/>
        <v>5.08</v>
      </c>
    </row>
    <row r="7" spans="2:19">
      <c r="B7" s="22">
        <v>13</v>
      </c>
      <c r="C7" s="22">
        <v>0</v>
      </c>
      <c r="D7" s="23">
        <v>43529</v>
      </c>
      <c r="E7" s="23">
        <v>43542</v>
      </c>
      <c r="F7" s="24">
        <f t="shared" si="0"/>
        <v>13</v>
      </c>
      <c r="G7" s="25">
        <f t="shared" si="1"/>
        <v>169</v>
      </c>
      <c r="I7" s="24" t="s">
        <v>9</v>
      </c>
      <c r="J7" s="22">
        <v>950</v>
      </c>
      <c r="K7" s="22">
        <f t="shared" si="2"/>
        <v>133</v>
      </c>
      <c r="L7" s="22">
        <f t="shared" si="3"/>
        <v>28.5</v>
      </c>
      <c r="M7" s="22">
        <f t="shared" si="4"/>
        <v>13.3</v>
      </c>
      <c r="N7" s="22">
        <f t="shared" si="5"/>
        <v>7.6000000000000005</v>
      </c>
    </row>
    <row r="8" spans="2:19">
      <c r="B8" s="22">
        <v>14</v>
      </c>
      <c r="C8" s="22">
        <v>0</v>
      </c>
      <c r="D8" s="23">
        <v>43477</v>
      </c>
      <c r="E8" s="23">
        <v>43487</v>
      </c>
      <c r="F8" s="24">
        <f t="shared" si="0"/>
        <v>10</v>
      </c>
      <c r="G8" s="25">
        <f t="shared" si="1"/>
        <v>140</v>
      </c>
      <c r="I8" s="24" t="s">
        <v>10</v>
      </c>
      <c r="J8" s="22">
        <v>715</v>
      </c>
      <c r="K8" s="22">
        <f t="shared" si="2"/>
        <v>100.10000000000001</v>
      </c>
      <c r="L8" s="22">
        <f t="shared" si="3"/>
        <v>21.45</v>
      </c>
      <c r="M8" s="22">
        <f t="shared" si="4"/>
        <v>10.01</v>
      </c>
      <c r="N8" s="22">
        <f t="shared" si="5"/>
        <v>5.72</v>
      </c>
    </row>
    <row r="9" spans="2:19">
      <c r="B9" s="22">
        <v>11</v>
      </c>
      <c r="C9" s="22">
        <v>0</v>
      </c>
      <c r="D9" s="23">
        <v>43496</v>
      </c>
      <c r="E9" s="23">
        <v>43506</v>
      </c>
      <c r="F9" s="24">
        <f t="shared" si="0"/>
        <v>10</v>
      </c>
      <c r="G9" s="25">
        <f t="shared" si="1"/>
        <v>110</v>
      </c>
      <c r="I9" s="24" t="s">
        <v>11</v>
      </c>
      <c r="J9" s="22">
        <v>984</v>
      </c>
      <c r="K9" s="22">
        <f t="shared" si="2"/>
        <v>137.76000000000002</v>
      </c>
      <c r="L9" s="22">
        <f t="shared" si="3"/>
        <v>29.52</v>
      </c>
      <c r="M9" s="22">
        <f t="shared" si="4"/>
        <v>13.776</v>
      </c>
      <c r="N9" s="22">
        <f t="shared" si="5"/>
        <v>7.8719999999999999</v>
      </c>
    </row>
    <row r="10" spans="2:19">
      <c r="B10" s="22">
        <v>13</v>
      </c>
      <c r="C10" s="22">
        <v>0</v>
      </c>
      <c r="D10" s="23">
        <v>43549</v>
      </c>
      <c r="E10" s="23">
        <v>43566</v>
      </c>
      <c r="F10" s="24">
        <f t="shared" si="0"/>
        <v>17</v>
      </c>
      <c r="G10" s="25">
        <f t="shared" si="1"/>
        <v>221</v>
      </c>
      <c r="I10" s="24" t="s">
        <v>12</v>
      </c>
      <c r="J10" s="22">
        <v>681</v>
      </c>
      <c r="K10" s="22">
        <f t="shared" si="2"/>
        <v>95.34</v>
      </c>
      <c r="L10" s="22">
        <f t="shared" si="3"/>
        <v>20.43</v>
      </c>
      <c r="M10" s="22">
        <f t="shared" si="4"/>
        <v>9.5340000000000007</v>
      </c>
      <c r="N10" s="22">
        <f t="shared" si="5"/>
        <v>5.4480000000000004</v>
      </c>
    </row>
    <row r="11" spans="2:19">
      <c r="B11" s="22">
        <v>12</v>
      </c>
      <c r="C11" s="22">
        <v>0</v>
      </c>
      <c r="D11" s="23">
        <v>43562</v>
      </c>
      <c r="E11" s="23">
        <v>43574</v>
      </c>
      <c r="F11" s="24">
        <f t="shared" si="0"/>
        <v>12</v>
      </c>
      <c r="G11" s="25">
        <f t="shared" si="1"/>
        <v>144</v>
      </c>
      <c r="I11" s="24" t="s">
        <v>13</v>
      </c>
      <c r="J11" s="22">
        <v>953</v>
      </c>
      <c r="K11" s="22">
        <f t="shared" si="2"/>
        <v>133.42000000000002</v>
      </c>
      <c r="L11" s="22">
        <f t="shared" si="3"/>
        <v>28.59</v>
      </c>
      <c r="M11" s="22">
        <f t="shared" si="4"/>
        <v>13.342000000000001</v>
      </c>
      <c r="N11" s="22">
        <f t="shared" si="5"/>
        <v>7.6240000000000006</v>
      </c>
    </row>
    <row r="12" spans="2:19">
      <c r="B12" s="22">
        <v>14</v>
      </c>
      <c r="C12" s="22">
        <v>0</v>
      </c>
      <c r="D12" s="23">
        <v>43542</v>
      </c>
      <c r="E12" s="23">
        <v>43556</v>
      </c>
      <c r="F12" s="24">
        <f t="shared" si="0"/>
        <v>14</v>
      </c>
      <c r="G12" s="25">
        <f t="shared" si="1"/>
        <v>196</v>
      </c>
      <c r="I12" s="24" t="s">
        <v>14</v>
      </c>
      <c r="J12" s="22">
        <v>919</v>
      </c>
      <c r="K12" s="22">
        <f t="shared" si="2"/>
        <v>128.66000000000003</v>
      </c>
      <c r="L12" s="22">
        <f t="shared" si="3"/>
        <v>27.57</v>
      </c>
      <c r="M12" s="22">
        <f t="shared" si="4"/>
        <v>12.866</v>
      </c>
      <c r="N12" s="22">
        <f t="shared" si="5"/>
        <v>7.3520000000000003</v>
      </c>
    </row>
    <row r="13" spans="2:19">
      <c r="B13" s="22">
        <v>13</v>
      </c>
      <c r="C13" s="22">
        <v>0</v>
      </c>
      <c r="D13" s="23">
        <v>43640</v>
      </c>
      <c r="E13" s="23">
        <v>43655</v>
      </c>
      <c r="F13" s="24">
        <f t="shared" si="0"/>
        <v>15</v>
      </c>
      <c r="G13" s="25">
        <f t="shared" si="1"/>
        <v>195</v>
      </c>
      <c r="I13" s="24" t="s">
        <v>15</v>
      </c>
      <c r="J13" s="22">
        <v>991</v>
      </c>
      <c r="K13" s="22">
        <f t="shared" si="2"/>
        <v>138.74</v>
      </c>
      <c r="L13" s="22">
        <f t="shared" si="3"/>
        <v>29.73</v>
      </c>
      <c r="M13" s="22">
        <f t="shared" si="4"/>
        <v>13.874000000000001</v>
      </c>
      <c r="N13" s="22">
        <f t="shared" si="5"/>
        <v>7.9279999999999999</v>
      </c>
    </row>
    <row r="14" spans="2:19">
      <c r="B14" s="22">
        <v>14</v>
      </c>
      <c r="C14" s="22">
        <v>0</v>
      </c>
      <c r="D14" s="23">
        <v>43620</v>
      </c>
      <c r="E14" s="23">
        <v>43631</v>
      </c>
      <c r="F14" s="24">
        <f t="shared" si="0"/>
        <v>11</v>
      </c>
      <c r="G14" s="25">
        <f t="shared" si="1"/>
        <v>154</v>
      </c>
      <c r="I14" s="24" t="s">
        <v>16</v>
      </c>
      <c r="J14" s="22">
        <v>756</v>
      </c>
      <c r="K14" s="22">
        <f t="shared" si="2"/>
        <v>105.84</v>
      </c>
      <c r="L14" s="22">
        <f t="shared" si="3"/>
        <v>22.68</v>
      </c>
      <c r="M14" s="22">
        <f t="shared" si="4"/>
        <v>10.584</v>
      </c>
      <c r="N14" s="22">
        <f t="shared" si="5"/>
        <v>6.048</v>
      </c>
    </row>
    <row r="15" spans="2:19">
      <c r="B15" s="22">
        <v>15</v>
      </c>
      <c r="C15" s="22">
        <v>0</v>
      </c>
      <c r="D15" s="23">
        <v>43491</v>
      </c>
      <c r="E15" s="23">
        <v>43506</v>
      </c>
      <c r="F15" s="24">
        <f t="shared" si="0"/>
        <v>15</v>
      </c>
      <c r="G15" s="25">
        <f t="shared" si="1"/>
        <v>225</v>
      </c>
      <c r="I15" s="24" t="s">
        <v>17</v>
      </c>
      <c r="J15" s="22">
        <v>970</v>
      </c>
      <c r="K15" s="22">
        <f t="shared" si="2"/>
        <v>135.80000000000001</v>
      </c>
      <c r="L15" s="22">
        <f t="shared" si="3"/>
        <v>29.099999999999998</v>
      </c>
      <c r="M15" s="22">
        <f t="shared" si="4"/>
        <v>13.58</v>
      </c>
      <c r="N15" s="22">
        <f t="shared" si="5"/>
        <v>7.76</v>
      </c>
    </row>
    <row r="16" spans="2:19">
      <c r="B16" s="22">
        <v>13</v>
      </c>
      <c r="C16" s="22">
        <v>0</v>
      </c>
      <c r="D16" s="23">
        <v>43585</v>
      </c>
      <c r="E16" s="23">
        <v>43602</v>
      </c>
      <c r="F16" s="24">
        <f t="shared" si="0"/>
        <v>17</v>
      </c>
      <c r="G16" s="25">
        <f t="shared" si="1"/>
        <v>221</v>
      </c>
    </row>
    <row r="17" spans="2:7">
      <c r="B17" s="22">
        <v>10</v>
      </c>
      <c r="C17" s="22">
        <v>2</v>
      </c>
      <c r="D17" s="23">
        <v>43602</v>
      </c>
      <c r="E17" s="23">
        <v>43613</v>
      </c>
      <c r="F17" s="24">
        <f t="shared" si="0"/>
        <v>11</v>
      </c>
      <c r="G17" s="25">
        <f t="shared" si="1"/>
        <v>112</v>
      </c>
    </row>
    <row r="18" spans="2:7">
      <c r="B18" s="22">
        <v>11</v>
      </c>
      <c r="C18" s="22">
        <v>2</v>
      </c>
      <c r="D18" s="23">
        <v>43468</v>
      </c>
      <c r="E18" s="23">
        <v>43479</v>
      </c>
      <c r="F18" s="24">
        <f t="shared" si="0"/>
        <v>11</v>
      </c>
      <c r="G18" s="25">
        <f t="shared" si="1"/>
        <v>123</v>
      </c>
    </row>
    <row r="19" spans="2:7">
      <c r="B19" s="22">
        <v>12</v>
      </c>
      <c r="C19" s="22">
        <v>2</v>
      </c>
      <c r="D19" s="23">
        <v>43504</v>
      </c>
      <c r="E19" s="23">
        <v>43512</v>
      </c>
      <c r="F19" s="24">
        <f t="shared" si="0"/>
        <v>8</v>
      </c>
      <c r="G19" s="25">
        <f t="shared" si="1"/>
        <v>98</v>
      </c>
    </row>
    <row r="20" spans="2:7">
      <c r="B20" s="22">
        <v>12</v>
      </c>
      <c r="C20" s="22">
        <v>2</v>
      </c>
      <c r="D20" s="23">
        <v>43504</v>
      </c>
      <c r="E20" s="23">
        <v>43513</v>
      </c>
      <c r="F20" s="24">
        <f t="shared" si="0"/>
        <v>9</v>
      </c>
      <c r="G20" s="25">
        <f t="shared" si="1"/>
        <v>110</v>
      </c>
    </row>
    <row r="21" spans="2:7">
      <c r="B21" s="22">
        <v>14</v>
      </c>
      <c r="C21" s="22">
        <v>0</v>
      </c>
      <c r="D21" s="23">
        <v>43641</v>
      </c>
      <c r="E21" s="23">
        <v>43648</v>
      </c>
      <c r="F21" s="24">
        <f t="shared" si="0"/>
        <v>7</v>
      </c>
      <c r="G21" s="25">
        <f t="shared" si="1"/>
        <v>98</v>
      </c>
    </row>
    <row r="22" spans="2:7">
      <c r="B22" s="22">
        <v>12</v>
      </c>
      <c r="C22" s="22">
        <v>0</v>
      </c>
      <c r="D22" s="23">
        <v>43491</v>
      </c>
      <c r="E22" s="23">
        <v>43506</v>
      </c>
      <c r="F22" s="24">
        <f t="shared" si="0"/>
        <v>15</v>
      </c>
      <c r="G22" s="25">
        <f t="shared" si="1"/>
        <v>180</v>
      </c>
    </row>
    <row r="23" spans="2:7">
      <c r="B23" s="22">
        <v>12</v>
      </c>
      <c r="C23" s="22">
        <v>0</v>
      </c>
      <c r="D23" s="23">
        <v>43554</v>
      </c>
      <c r="E23" s="23">
        <v>43559</v>
      </c>
      <c r="F23" s="24">
        <f t="shared" si="0"/>
        <v>5</v>
      </c>
      <c r="G23" s="25">
        <f t="shared" si="1"/>
        <v>60</v>
      </c>
    </row>
    <row r="24" spans="2:7">
      <c r="B24" s="22">
        <v>10</v>
      </c>
      <c r="C24" s="22">
        <v>0</v>
      </c>
      <c r="D24" s="23">
        <v>43605</v>
      </c>
      <c r="E24" s="23">
        <v>43608</v>
      </c>
      <c r="F24" s="24">
        <f t="shared" si="0"/>
        <v>3</v>
      </c>
      <c r="G24" s="25">
        <f t="shared" si="1"/>
        <v>30</v>
      </c>
    </row>
    <row r="25" spans="2:7">
      <c r="B25" s="22">
        <v>11</v>
      </c>
      <c r="C25" s="22">
        <v>0</v>
      </c>
      <c r="D25" s="23">
        <v>43549</v>
      </c>
      <c r="E25" s="23">
        <v>43556</v>
      </c>
      <c r="F25" s="24">
        <f t="shared" si="0"/>
        <v>7</v>
      </c>
      <c r="G25" s="25">
        <f t="shared" si="1"/>
        <v>77</v>
      </c>
    </row>
    <row r="26" spans="2:7">
      <c r="B26" s="22">
        <v>14</v>
      </c>
      <c r="C26" s="22">
        <v>2</v>
      </c>
      <c r="D26" s="23">
        <v>43608</v>
      </c>
      <c r="E26" s="23">
        <v>43615</v>
      </c>
      <c r="F26" s="24">
        <f t="shared" si="0"/>
        <v>7</v>
      </c>
      <c r="G26" s="25">
        <f t="shared" si="1"/>
        <v>100</v>
      </c>
    </row>
    <row r="27" spans="2:7">
      <c r="B27" s="22">
        <v>14</v>
      </c>
      <c r="C27" s="22">
        <v>2</v>
      </c>
      <c r="D27" s="23">
        <v>43487</v>
      </c>
      <c r="E27" s="23">
        <v>43501</v>
      </c>
      <c r="F27" s="24">
        <f t="shared" si="0"/>
        <v>14</v>
      </c>
      <c r="G27" s="25">
        <f t="shared" si="1"/>
        <v>198</v>
      </c>
    </row>
    <row r="28" spans="2:7">
      <c r="B28" s="22">
        <v>14</v>
      </c>
      <c r="C28" s="22">
        <v>2</v>
      </c>
      <c r="D28" s="23">
        <v>43487</v>
      </c>
      <c r="E28" s="23">
        <v>43502</v>
      </c>
      <c r="F28" s="24">
        <f t="shared" si="0"/>
        <v>15</v>
      </c>
      <c r="G28" s="25">
        <f t="shared" si="1"/>
        <v>212</v>
      </c>
    </row>
    <row r="29" spans="2:7">
      <c r="B29" s="22">
        <v>12</v>
      </c>
      <c r="C29" s="22">
        <v>2</v>
      </c>
      <c r="D29" s="23">
        <v>43487</v>
      </c>
      <c r="E29" s="23">
        <v>43502</v>
      </c>
      <c r="F29" s="24">
        <f t="shared" si="0"/>
        <v>15</v>
      </c>
      <c r="G29" s="25">
        <f t="shared" si="1"/>
        <v>182</v>
      </c>
    </row>
    <row r="30" spans="2:7">
      <c r="B30" s="22">
        <v>12</v>
      </c>
      <c r="C30" s="22">
        <v>0</v>
      </c>
      <c r="D30" s="23">
        <v>43515</v>
      </c>
      <c r="E30" s="23">
        <v>43529</v>
      </c>
      <c r="F30" s="24">
        <f t="shared" si="0"/>
        <v>14</v>
      </c>
      <c r="G30" s="25">
        <f t="shared" si="1"/>
        <v>168</v>
      </c>
    </row>
    <row r="31" spans="2:7">
      <c r="B31" s="22">
        <v>14</v>
      </c>
      <c r="C31" s="22">
        <v>0</v>
      </c>
      <c r="D31" s="23">
        <v>43531</v>
      </c>
      <c r="E31" s="23">
        <v>43533</v>
      </c>
      <c r="F31" s="24">
        <f t="shared" si="0"/>
        <v>2</v>
      </c>
      <c r="G31" s="25">
        <f t="shared" si="1"/>
        <v>28</v>
      </c>
    </row>
    <row r="32" spans="2:7">
      <c r="B32" s="22">
        <v>10</v>
      </c>
      <c r="C32" s="22">
        <v>0</v>
      </c>
      <c r="D32" s="23">
        <v>43529</v>
      </c>
      <c r="E32" s="23">
        <v>43536</v>
      </c>
      <c r="F32" s="24">
        <f t="shared" si="0"/>
        <v>7</v>
      </c>
      <c r="G32" s="25">
        <f t="shared" si="1"/>
        <v>70</v>
      </c>
    </row>
    <row r="33" spans="2:7">
      <c r="B33" s="22">
        <v>10</v>
      </c>
      <c r="C33" s="22">
        <v>2</v>
      </c>
      <c r="D33" s="23">
        <v>43641</v>
      </c>
      <c r="E33" s="23">
        <v>43649</v>
      </c>
      <c r="F33" s="24">
        <f t="shared" si="0"/>
        <v>8</v>
      </c>
      <c r="G33" s="25">
        <f t="shared" si="1"/>
        <v>82</v>
      </c>
    </row>
    <row r="34" spans="2:7">
      <c r="B34" s="22">
        <v>12</v>
      </c>
      <c r="C34" s="22">
        <v>2</v>
      </c>
      <c r="D34" s="23">
        <v>43518</v>
      </c>
      <c r="E34" s="23">
        <v>43536</v>
      </c>
      <c r="F34" s="24">
        <f t="shared" si="0"/>
        <v>18</v>
      </c>
      <c r="G34" s="25">
        <f t="shared" si="1"/>
        <v>218</v>
      </c>
    </row>
    <row r="35" spans="2:7">
      <c r="B35" s="22">
        <v>15</v>
      </c>
      <c r="C35" s="22">
        <v>2</v>
      </c>
      <c r="D35" s="23">
        <v>43566</v>
      </c>
      <c r="E35" s="23">
        <v>43568</v>
      </c>
      <c r="F35" s="24">
        <f t="shared" si="0"/>
        <v>2</v>
      </c>
      <c r="G35" s="25">
        <f t="shared" si="1"/>
        <v>32</v>
      </c>
    </row>
    <row r="36" spans="2:7">
      <c r="B36" s="22">
        <v>10</v>
      </c>
      <c r="C36" s="22">
        <v>2</v>
      </c>
      <c r="D36" s="23">
        <v>43642</v>
      </c>
      <c r="E36" s="23">
        <v>43649</v>
      </c>
      <c r="F36" s="24">
        <f t="shared" si="0"/>
        <v>7</v>
      </c>
      <c r="G36" s="25">
        <f t="shared" si="1"/>
        <v>72</v>
      </c>
    </row>
    <row r="37" spans="2:7">
      <c r="B37" s="22">
        <v>13</v>
      </c>
      <c r="C37" s="22">
        <v>2</v>
      </c>
      <c r="D37" s="23">
        <v>43605</v>
      </c>
      <c r="E37" s="23">
        <v>43617</v>
      </c>
      <c r="F37" s="24">
        <f t="shared" si="0"/>
        <v>12</v>
      </c>
      <c r="G37" s="25">
        <f t="shared" si="1"/>
        <v>158</v>
      </c>
    </row>
    <row r="38" spans="2:7">
      <c r="B38" s="22">
        <v>12</v>
      </c>
      <c r="C38" s="22">
        <v>2</v>
      </c>
      <c r="D38" s="23">
        <v>43557</v>
      </c>
      <c r="E38" s="23">
        <v>43559</v>
      </c>
      <c r="F38" s="24">
        <f t="shared" si="0"/>
        <v>2</v>
      </c>
      <c r="G38" s="25">
        <f t="shared" si="1"/>
        <v>26</v>
      </c>
    </row>
    <row r="39" spans="2:7">
      <c r="B39" s="22">
        <v>14</v>
      </c>
      <c r="C39" s="22">
        <v>0</v>
      </c>
      <c r="D39" s="23">
        <v>43567</v>
      </c>
      <c r="E39" s="23">
        <v>43575</v>
      </c>
      <c r="F39" s="24">
        <f t="shared" si="0"/>
        <v>8</v>
      </c>
      <c r="G39" s="25">
        <f t="shared" si="1"/>
        <v>112</v>
      </c>
    </row>
    <row r="40" spans="2:7">
      <c r="B40" s="22">
        <v>13</v>
      </c>
      <c r="C40" s="22">
        <v>0</v>
      </c>
      <c r="D40" s="23">
        <v>43505</v>
      </c>
      <c r="E40" s="23">
        <v>43521</v>
      </c>
      <c r="F40" s="24">
        <f t="shared" si="0"/>
        <v>16</v>
      </c>
      <c r="G40" s="25">
        <f t="shared" si="1"/>
        <v>208</v>
      </c>
    </row>
    <row r="41" spans="2:7">
      <c r="B41" s="22">
        <v>13</v>
      </c>
      <c r="C41" s="22">
        <v>0</v>
      </c>
      <c r="D41" s="23">
        <v>43638</v>
      </c>
      <c r="E41" s="23">
        <v>43652</v>
      </c>
      <c r="F41" s="24">
        <f t="shared" si="0"/>
        <v>14</v>
      </c>
      <c r="G41" s="25">
        <f t="shared" si="1"/>
        <v>182</v>
      </c>
    </row>
    <row r="42" spans="2:7">
      <c r="B42" s="22">
        <v>11</v>
      </c>
      <c r="C42" s="22">
        <v>0</v>
      </c>
      <c r="D42" s="23">
        <v>43639</v>
      </c>
      <c r="E42" s="23">
        <v>43641</v>
      </c>
      <c r="F42" s="24">
        <f t="shared" si="0"/>
        <v>2</v>
      </c>
      <c r="G42" s="25">
        <f t="shared" si="1"/>
        <v>22</v>
      </c>
    </row>
    <row r="43" spans="2:7">
      <c r="B43" s="22">
        <v>11</v>
      </c>
      <c r="C43" s="22">
        <v>0</v>
      </c>
      <c r="D43" s="23">
        <v>43638</v>
      </c>
      <c r="E43" s="23">
        <v>43656</v>
      </c>
      <c r="F43" s="24">
        <f t="shared" si="0"/>
        <v>18</v>
      </c>
      <c r="G43" s="25">
        <f t="shared" si="1"/>
        <v>198</v>
      </c>
    </row>
    <row r="44" spans="2:7">
      <c r="B44" s="22">
        <v>10</v>
      </c>
      <c r="C44" s="22">
        <v>0</v>
      </c>
      <c r="D44" s="23">
        <v>43601</v>
      </c>
      <c r="E44" s="23">
        <v>43619</v>
      </c>
      <c r="F44" s="24">
        <f t="shared" si="0"/>
        <v>18</v>
      </c>
      <c r="G44" s="25">
        <f t="shared" si="1"/>
        <v>180</v>
      </c>
    </row>
    <row r="45" spans="2:7">
      <c r="B45" s="22">
        <v>13</v>
      </c>
      <c r="C45" s="22">
        <v>0</v>
      </c>
      <c r="D45" s="23">
        <v>43469</v>
      </c>
      <c r="E45" s="23">
        <v>43476</v>
      </c>
      <c r="F45" s="24">
        <f t="shared" si="0"/>
        <v>7</v>
      </c>
      <c r="G45" s="25">
        <f t="shared" si="1"/>
        <v>91</v>
      </c>
    </row>
    <row r="46" spans="2:7">
      <c r="B46" s="22">
        <v>10</v>
      </c>
      <c r="C46" s="22">
        <v>0</v>
      </c>
      <c r="D46" s="23">
        <v>43620</v>
      </c>
      <c r="E46" s="23">
        <v>43623</v>
      </c>
      <c r="F46" s="24">
        <f t="shared" si="0"/>
        <v>3</v>
      </c>
      <c r="G46" s="25">
        <f t="shared" si="1"/>
        <v>30</v>
      </c>
    </row>
    <row r="47" spans="2:7">
      <c r="B47" s="22">
        <v>13</v>
      </c>
      <c r="C47" s="22">
        <v>0</v>
      </c>
      <c r="D47" s="23">
        <v>43498</v>
      </c>
      <c r="E47" s="23">
        <v>43508</v>
      </c>
      <c r="F47" s="24">
        <f t="shared" si="0"/>
        <v>10</v>
      </c>
      <c r="G47" s="25">
        <f t="shared" si="1"/>
        <v>130</v>
      </c>
    </row>
    <row r="48" spans="2:7">
      <c r="B48" s="22">
        <v>13</v>
      </c>
      <c r="C48" s="22">
        <v>0</v>
      </c>
      <c r="D48" s="23">
        <v>43604</v>
      </c>
      <c r="E48" s="23">
        <v>43613</v>
      </c>
      <c r="F48" s="24">
        <f t="shared" si="0"/>
        <v>9</v>
      </c>
      <c r="G48" s="25">
        <f t="shared" si="1"/>
        <v>117</v>
      </c>
    </row>
    <row r="49" spans="2:7">
      <c r="B49" s="22">
        <v>14</v>
      </c>
      <c r="C49" s="22">
        <v>0</v>
      </c>
      <c r="D49" s="23">
        <v>43514</v>
      </c>
      <c r="E49" s="23">
        <v>43520</v>
      </c>
      <c r="F49" s="24">
        <f t="shared" si="0"/>
        <v>6</v>
      </c>
      <c r="G49" s="25">
        <f t="shared" si="1"/>
        <v>84</v>
      </c>
    </row>
    <row r="50" spans="2:7">
      <c r="B50" s="22">
        <v>13</v>
      </c>
      <c r="C50" s="22">
        <v>0</v>
      </c>
      <c r="D50" s="23">
        <v>43555</v>
      </c>
      <c r="E50" s="23">
        <v>43566</v>
      </c>
      <c r="F50" s="24">
        <f t="shared" si="0"/>
        <v>11</v>
      </c>
      <c r="G50" s="25">
        <f t="shared" si="1"/>
        <v>143</v>
      </c>
    </row>
    <row r="51" spans="2:7">
      <c r="B51" s="22">
        <v>11</v>
      </c>
      <c r="C51" s="22">
        <v>0</v>
      </c>
      <c r="D51" s="23">
        <v>43547</v>
      </c>
      <c r="E51" s="23">
        <v>43562</v>
      </c>
      <c r="F51" s="24">
        <f t="shared" si="0"/>
        <v>15</v>
      </c>
      <c r="G51" s="25">
        <f t="shared" si="1"/>
        <v>165</v>
      </c>
    </row>
    <row r="52" spans="2:7">
      <c r="B52" s="22">
        <v>12</v>
      </c>
      <c r="C52" s="22">
        <v>2</v>
      </c>
      <c r="D52" s="23">
        <v>43557</v>
      </c>
      <c r="E52" s="23">
        <v>43574</v>
      </c>
      <c r="F52" s="24">
        <f t="shared" si="0"/>
        <v>17</v>
      </c>
      <c r="G52" s="25">
        <f t="shared" si="1"/>
        <v>206</v>
      </c>
    </row>
    <row r="53" spans="2:7">
      <c r="B53" s="22">
        <v>15</v>
      </c>
      <c r="C53" s="22">
        <v>2</v>
      </c>
      <c r="D53" s="23">
        <v>43606</v>
      </c>
      <c r="E53" s="23">
        <v>43612</v>
      </c>
      <c r="F53" s="24">
        <f t="shared" si="0"/>
        <v>6</v>
      </c>
      <c r="G53" s="25">
        <f t="shared" si="1"/>
        <v>92</v>
      </c>
    </row>
    <row r="54" spans="2:7">
      <c r="B54" s="22">
        <v>12</v>
      </c>
      <c r="C54" s="22">
        <v>2</v>
      </c>
      <c r="D54" s="23">
        <v>43591</v>
      </c>
      <c r="E54" s="23">
        <v>43602</v>
      </c>
      <c r="F54" s="24">
        <f t="shared" si="0"/>
        <v>11</v>
      </c>
      <c r="G54" s="25">
        <f t="shared" si="1"/>
        <v>134</v>
      </c>
    </row>
    <row r="55" spans="2:7">
      <c r="B55" s="22">
        <v>15</v>
      </c>
      <c r="C55" s="22">
        <v>2</v>
      </c>
      <c r="D55" s="23">
        <v>43501</v>
      </c>
      <c r="E55" s="23">
        <v>43516</v>
      </c>
      <c r="F55" s="24">
        <f t="shared" si="0"/>
        <v>15</v>
      </c>
      <c r="G55" s="25">
        <f t="shared" si="1"/>
        <v>227</v>
      </c>
    </row>
    <row r="56" spans="2:7">
      <c r="B56" s="22">
        <v>13</v>
      </c>
      <c r="C56" s="22">
        <v>0</v>
      </c>
      <c r="D56" s="23">
        <v>43492</v>
      </c>
      <c r="E56" s="23">
        <v>43507</v>
      </c>
      <c r="F56" s="24">
        <f t="shared" si="0"/>
        <v>15</v>
      </c>
      <c r="G56" s="25">
        <f t="shared" si="1"/>
        <v>195</v>
      </c>
    </row>
    <row r="57" spans="2:7">
      <c r="B57" s="22">
        <v>12</v>
      </c>
      <c r="C57" s="22">
        <v>0</v>
      </c>
      <c r="D57" s="23">
        <v>43619</v>
      </c>
      <c r="E57" s="23">
        <v>43622</v>
      </c>
      <c r="F57" s="24">
        <f t="shared" si="0"/>
        <v>3</v>
      </c>
      <c r="G57" s="25">
        <f t="shared" si="1"/>
        <v>36</v>
      </c>
    </row>
    <row r="58" spans="2:7">
      <c r="B58" s="22">
        <v>15</v>
      </c>
      <c r="C58" s="22">
        <v>0</v>
      </c>
      <c r="D58" s="23">
        <v>43592</v>
      </c>
      <c r="E58" s="23">
        <v>43596</v>
      </c>
      <c r="F58" s="24">
        <f t="shared" si="0"/>
        <v>4</v>
      </c>
      <c r="G58" s="25">
        <f t="shared" si="1"/>
        <v>60</v>
      </c>
    </row>
    <row r="59" spans="2:7">
      <c r="B59" s="22">
        <v>14</v>
      </c>
      <c r="C59" s="22">
        <v>0</v>
      </c>
      <c r="D59" s="23">
        <v>43568</v>
      </c>
      <c r="E59" s="23">
        <v>43577</v>
      </c>
      <c r="F59" s="24">
        <f t="shared" si="0"/>
        <v>9</v>
      </c>
      <c r="G59" s="25">
        <f t="shared" si="1"/>
        <v>126</v>
      </c>
    </row>
    <row r="60" spans="2:7">
      <c r="B60" s="22">
        <v>15</v>
      </c>
      <c r="C60" s="22">
        <v>0</v>
      </c>
      <c r="D60" s="23">
        <v>43480</v>
      </c>
      <c r="E60" s="23">
        <v>43482</v>
      </c>
      <c r="F60" s="24">
        <f t="shared" si="0"/>
        <v>2</v>
      </c>
      <c r="G60" s="25">
        <f t="shared" si="1"/>
        <v>30</v>
      </c>
    </row>
    <row r="61" spans="2:7">
      <c r="B61" s="22">
        <v>15</v>
      </c>
      <c r="C61" s="22">
        <v>2</v>
      </c>
      <c r="D61" s="23">
        <v>43485</v>
      </c>
      <c r="E61" s="23">
        <v>43493</v>
      </c>
      <c r="F61" s="24">
        <f t="shared" si="0"/>
        <v>8</v>
      </c>
      <c r="G61" s="25">
        <f t="shared" si="1"/>
        <v>122</v>
      </c>
    </row>
    <row r="62" spans="2:7">
      <c r="B62" s="22">
        <v>10</v>
      </c>
      <c r="C62" s="22">
        <v>2</v>
      </c>
      <c r="D62" s="23">
        <v>43622</v>
      </c>
      <c r="E62" s="23">
        <v>43638</v>
      </c>
      <c r="F62" s="24">
        <f t="shared" si="0"/>
        <v>16</v>
      </c>
      <c r="G62" s="25">
        <f t="shared" si="1"/>
        <v>162</v>
      </c>
    </row>
    <row r="63" spans="2:7">
      <c r="B63" s="22">
        <v>11</v>
      </c>
      <c r="C63" s="22">
        <v>2</v>
      </c>
      <c r="D63" s="23">
        <v>43475</v>
      </c>
      <c r="E63" s="23">
        <v>43480</v>
      </c>
      <c r="F63" s="24">
        <f t="shared" si="0"/>
        <v>5</v>
      </c>
      <c r="G63" s="25">
        <f t="shared" si="1"/>
        <v>57</v>
      </c>
    </row>
    <row r="64" spans="2:7">
      <c r="B64" s="22">
        <v>11</v>
      </c>
      <c r="C64" s="22">
        <v>2</v>
      </c>
      <c r="D64" s="23">
        <v>43646</v>
      </c>
      <c r="E64" s="23">
        <v>43651</v>
      </c>
      <c r="F64" s="24">
        <f t="shared" si="0"/>
        <v>5</v>
      </c>
      <c r="G64" s="25">
        <f t="shared" si="1"/>
        <v>57</v>
      </c>
    </row>
    <row r="65" spans="2:7">
      <c r="B65" s="22">
        <v>15</v>
      </c>
      <c r="C65" s="22">
        <v>0</v>
      </c>
      <c r="D65" s="23">
        <v>43480</v>
      </c>
      <c r="E65" s="23">
        <v>43482</v>
      </c>
      <c r="F65" s="24">
        <f t="shared" si="0"/>
        <v>2</v>
      </c>
      <c r="G65" s="25">
        <f t="shared" si="1"/>
        <v>30</v>
      </c>
    </row>
    <row r="66" spans="2:7">
      <c r="B66" s="22">
        <v>14</v>
      </c>
      <c r="C66" s="22">
        <v>0</v>
      </c>
      <c r="D66" s="23">
        <v>43516</v>
      </c>
      <c r="E66" s="23">
        <v>43523</v>
      </c>
      <c r="F66" s="24">
        <f t="shared" si="0"/>
        <v>7</v>
      </c>
      <c r="G66" s="25">
        <f t="shared" si="1"/>
        <v>98</v>
      </c>
    </row>
    <row r="67" spans="2:7">
      <c r="B67" s="22">
        <v>14</v>
      </c>
      <c r="C67" s="22">
        <v>0</v>
      </c>
      <c r="D67" s="23">
        <v>43600</v>
      </c>
      <c r="E67" s="23">
        <v>43607</v>
      </c>
      <c r="F67" s="24">
        <f t="shared" si="0"/>
        <v>7</v>
      </c>
      <c r="G67" s="25">
        <f t="shared" si="1"/>
        <v>98</v>
      </c>
    </row>
    <row r="68" spans="2:7">
      <c r="B68" s="22">
        <v>12</v>
      </c>
      <c r="C68" s="22">
        <v>2</v>
      </c>
      <c r="D68" s="23">
        <v>43487</v>
      </c>
      <c r="E68" s="23">
        <v>43489</v>
      </c>
      <c r="F68" s="24">
        <f t="shared" ref="F68:F131" si="6">E68-D68</f>
        <v>2</v>
      </c>
      <c r="G68" s="25">
        <f t="shared" ref="G68:G131" si="7">F68*B68+C68</f>
        <v>26</v>
      </c>
    </row>
    <row r="69" spans="2:7">
      <c r="B69" s="22">
        <v>13</v>
      </c>
      <c r="C69" s="22">
        <v>2</v>
      </c>
      <c r="D69" s="23">
        <v>43530</v>
      </c>
      <c r="E69" s="23">
        <v>43544</v>
      </c>
      <c r="F69" s="24">
        <f t="shared" si="6"/>
        <v>14</v>
      </c>
      <c r="G69" s="25">
        <f t="shared" si="7"/>
        <v>184</v>
      </c>
    </row>
    <row r="70" spans="2:7">
      <c r="B70" s="22">
        <v>13</v>
      </c>
      <c r="C70" s="22">
        <v>2</v>
      </c>
      <c r="D70" s="23">
        <v>43602</v>
      </c>
      <c r="E70" s="23">
        <v>43618</v>
      </c>
      <c r="F70" s="24">
        <f t="shared" si="6"/>
        <v>16</v>
      </c>
      <c r="G70" s="25">
        <f t="shared" si="7"/>
        <v>210</v>
      </c>
    </row>
    <row r="71" spans="2:7">
      <c r="B71" s="22">
        <v>14</v>
      </c>
      <c r="C71" s="22">
        <v>2</v>
      </c>
      <c r="D71" s="23">
        <v>43540</v>
      </c>
      <c r="E71" s="23">
        <v>43547</v>
      </c>
      <c r="F71" s="24">
        <f t="shared" si="6"/>
        <v>7</v>
      </c>
      <c r="G71" s="25">
        <f t="shared" si="7"/>
        <v>100</v>
      </c>
    </row>
    <row r="72" spans="2:7">
      <c r="B72" s="22">
        <v>15</v>
      </c>
      <c r="C72" s="22">
        <v>2</v>
      </c>
      <c r="D72" s="23">
        <v>43484</v>
      </c>
      <c r="E72" s="23">
        <v>43496</v>
      </c>
      <c r="F72" s="24">
        <f t="shared" si="6"/>
        <v>12</v>
      </c>
      <c r="G72" s="25">
        <f t="shared" si="7"/>
        <v>182</v>
      </c>
    </row>
    <row r="73" spans="2:7">
      <c r="B73" s="22">
        <v>14</v>
      </c>
      <c r="C73" s="22">
        <v>2</v>
      </c>
      <c r="D73" s="23">
        <v>43556</v>
      </c>
      <c r="E73" s="23">
        <v>43565</v>
      </c>
      <c r="F73" s="24">
        <f t="shared" si="6"/>
        <v>9</v>
      </c>
      <c r="G73" s="25">
        <f t="shared" si="7"/>
        <v>128</v>
      </c>
    </row>
    <row r="74" spans="2:7">
      <c r="B74" s="22">
        <v>11</v>
      </c>
      <c r="C74" s="22">
        <v>0</v>
      </c>
      <c r="D74" s="23">
        <v>43558</v>
      </c>
      <c r="E74" s="23">
        <v>43575</v>
      </c>
      <c r="F74" s="24">
        <f t="shared" si="6"/>
        <v>17</v>
      </c>
      <c r="G74" s="25">
        <f t="shared" si="7"/>
        <v>187</v>
      </c>
    </row>
    <row r="75" spans="2:7">
      <c r="B75" s="22">
        <v>15</v>
      </c>
      <c r="C75" s="22">
        <v>0</v>
      </c>
      <c r="D75" s="23">
        <v>43555</v>
      </c>
      <c r="E75" s="23">
        <v>43559</v>
      </c>
      <c r="F75" s="24">
        <f t="shared" si="6"/>
        <v>4</v>
      </c>
      <c r="G75" s="25">
        <f t="shared" si="7"/>
        <v>60</v>
      </c>
    </row>
    <row r="76" spans="2:7">
      <c r="B76" s="22">
        <v>11</v>
      </c>
      <c r="C76" s="22">
        <v>0</v>
      </c>
      <c r="D76" s="23">
        <v>43571</v>
      </c>
      <c r="E76" s="23">
        <v>43574</v>
      </c>
      <c r="F76" s="24">
        <f t="shared" si="6"/>
        <v>3</v>
      </c>
      <c r="G76" s="25">
        <f t="shared" si="7"/>
        <v>33</v>
      </c>
    </row>
    <row r="77" spans="2:7">
      <c r="B77" s="22">
        <v>12</v>
      </c>
      <c r="C77" s="22">
        <v>0</v>
      </c>
      <c r="D77" s="23">
        <v>43557</v>
      </c>
      <c r="E77" s="23">
        <v>43563</v>
      </c>
      <c r="F77" s="24">
        <f t="shared" si="6"/>
        <v>6</v>
      </c>
      <c r="G77" s="25">
        <f t="shared" si="7"/>
        <v>72</v>
      </c>
    </row>
    <row r="78" spans="2:7">
      <c r="B78" s="22">
        <v>11</v>
      </c>
      <c r="C78" s="22">
        <v>0</v>
      </c>
      <c r="D78" s="23">
        <v>43634</v>
      </c>
      <c r="E78" s="23">
        <v>43639</v>
      </c>
      <c r="F78" s="24">
        <f t="shared" si="6"/>
        <v>5</v>
      </c>
      <c r="G78" s="25">
        <f t="shared" si="7"/>
        <v>55</v>
      </c>
    </row>
    <row r="79" spans="2:7">
      <c r="B79" s="22">
        <v>13</v>
      </c>
      <c r="C79" s="22">
        <v>0</v>
      </c>
      <c r="D79" s="23">
        <v>43537</v>
      </c>
      <c r="E79" s="23">
        <v>43540</v>
      </c>
      <c r="F79" s="24">
        <f t="shared" si="6"/>
        <v>3</v>
      </c>
      <c r="G79" s="25">
        <f t="shared" si="7"/>
        <v>39</v>
      </c>
    </row>
    <row r="80" spans="2:7">
      <c r="B80" s="22">
        <v>15</v>
      </c>
      <c r="C80" s="22">
        <v>0</v>
      </c>
      <c r="D80" s="23">
        <v>43528</v>
      </c>
      <c r="E80" s="23">
        <v>43541</v>
      </c>
      <c r="F80" s="24">
        <f t="shared" si="6"/>
        <v>13</v>
      </c>
      <c r="G80" s="25">
        <f t="shared" si="7"/>
        <v>195</v>
      </c>
    </row>
    <row r="81" spans="2:7">
      <c r="B81" s="22">
        <v>13</v>
      </c>
      <c r="C81" s="22">
        <v>0</v>
      </c>
      <c r="D81" s="23">
        <v>43591</v>
      </c>
      <c r="E81" s="23">
        <v>43597</v>
      </c>
      <c r="F81" s="24">
        <f t="shared" si="6"/>
        <v>6</v>
      </c>
      <c r="G81" s="25">
        <f t="shared" si="7"/>
        <v>78</v>
      </c>
    </row>
    <row r="82" spans="2:7">
      <c r="B82" s="22">
        <v>12</v>
      </c>
      <c r="C82" s="22">
        <v>0</v>
      </c>
      <c r="D82" s="23">
        <v>43569</v>
      </c>
      <c r="E82" s="23">
        <v>43582</v>
      </c>
      <c r="F82" s="24">
        <f t="shared" si="6"/>
        <v>13</v>
      </c>
      <c r="G82" s="25">
        <f t="shared" si="7"/>
        <v>156</v>
      </c>
    </row>
    <row r="83" spans="2:7">
      <c r="B83" s="22">
        <v>15</v>
      </c>
      <c r="C83" s="22">
        <v>0</v>
      </c>
      <c r="D83" s="23">
        <v>43473</v>
      </c>
      <c r="E83" s="23">
        <v>43486</v>
      </c>
      <c r="F83" s="24">
        <f t="shared" si="6"/>
        <v>13</v>
      </c>
      <c r="G83" s="25">
        <f t="shared" si="7"/>
        <v>195</v>
      </c>
    </row>
    <row r="84" spans="2:7">
      <c r="B84" s="22">
        <v>10</v>
      </c>
      <c r="C84" s="22">
        <v>0</v>
      </c>
      <c r="D84" s="23">
        <v>43589</v>
      </c>
      <c r="E84" s="23">
        <v>43594</v>
      </c>
      <c r="F84" s="24">
        <f t="shared" si="6"/>
        <v>5</v>
      </c>
      <c r="G84" s="25">
        <f t="shared" si="7"/>
        <v>50</v>
      </c>
    </row>
    <row r="85" spans="2:7">
      <c r="B85" s="22">
        <v>10</v>
      </c>
      <c r="C85" s="22">
        <v>0</v>
      </c>
      <c r="D85" s="23">
        <v>43637</v>
      </c>
      <c r="E85" s="23">
        <v>43653</v>
      </c>
      <c r="F85" s="24">
        <f t="shared" si="6"/>
        <v>16</v>
      </c>
      <c r="G85" s="25">
        <f t="shared" si="7"/>
        <v>160</v>
      </c>
    </row>
    <row r="86" spans="2:7">
      <c r="B86" s="22">
        <v>15</v>
      </c>
      <c r="C86" s="22">
        <v>0</v>
      </c>
      <c r="D86" s="23">
        <v>43626</v>
      </c>
      <c r="E86" s="23">
        <v>43635</v>
      </c>
      <c r="F86" s="24">
        <f t="shared" si="6"/>
        <v>9</v>
      </c>
      <c r="G86" s="25">
        <f t="shared" si="7"/>
        <v>135</v>
      </c>
    </row>
    <row r="87" spans="2:7">
      <c r="B87" s="22">
        <v>14</v>
      </c>
      <c r="C87" s="22">
        <v>2</v>
      </c>
      <c r="D87" s="23">
        <v>43509</v>
      </c>
      <c r="E87" s="23">
        <v>43514</v>
      </c>
      <c r="F87" s="24">
        <f t="shared" si="6"/>
        <v>5</v>
      </c>
      <c r="G87" s="25">
        <f t="shared" si="7"/>
        <v>72</v>
      </c>
    </row>
    <row r="88" spans="2:7">
      <c r="B88" s="22">
        <v>13</v>
      </c>
      <c r="C88" s="22">
        <v>2</v>
      </c>
      <c r="D88" s="23">
        <v>43596</v>
      </c>
      <c r="E88" s="23">
        <v>43611</v>
      </c>
      <c r="F88" s="24">
        <f t="shared" si="6"/>
        <v>15</v>
      </c>
      <c r="G88" s="25">
        <f t="shared" si="7"/>
        <v>197</v>
      </c>
    </row>
    <row r="89" spans="2:7">
      <c r="B89" s="22">
        <v>12</v>
      </c>
      <c r="C89" s="22">
        <v>2</v>
      </c>
      <c r="D89" s="23">
        <v>43479</v>
      </c>
      <c r="E89" s="23">
        <v>43483</v>
      </c>
      <c r="F89" s="24">
        <f t="shared" si="6"/>
        <v>4</v>
      </c>
      <c r="G89" s="25">
        <f t="shared" si="7"/>
        <v>50</v>
      </c>
    </row>
    <row r="90" spans="2:7">
      <c r="B90" s="22">
        <v>11</v>
      </c>
      <c r="C90" s="22">
        <v>2</v>
      </c>
      <c r="D90" s="23">
        <v>43601</v>
      </c>
      <c r="E90" s="23">
        <v>43616</v>
      </c>
      <c r="F90" s="24">
        <f t="shared" si="6"/>
        <v>15</v>
      </c>
      <c r="G90" s="25">
        <f t="shared" si="7"/>
        <v>167</v>
      </c>
    </row>
    <row r="91" spans="2:7">
      <c r="B91" s="22">
        <v>11</v>
      </c>
      <c r="C91" s="22">
        <v>0</v>
      </c>
      <c r="D91" s="23">
        <v>43511</v>
      </c>
      <c r="E91" s="23">
        <v>43524</v>
      </c>
      <c r="F91" s="24">
        <f t="shared" si="6"/>
        <v>13</v>
      </c>
      <c r="G91" s="25">
        <f t="shared" si="7"/>
        <v>143</v>
      </c>
    </row>
    <row r="92" spans="2:7">
      <c r="B92" s="22">
        <v>11</v>
      </c>
      <c r="C92" s="22">
        <v>0</v>
      </c>
      <c r="D92" s="23">
        <v>43602</v>
      </c>
      <c r="E92" s="23">
        <v>43613</v>
      </c>
      <c r="F92" s="24">
        <f t="shared" si="6"/>
        <v>11</v>
      </c>
      <c r="G92" s="25">
        <f t="shared" si="7"/>
        <v>121</v>
      </c>
    </row>
    <row r="93" spans="2:7">
      <c r="B93" s="22">
        <v>11</v>
      </c>
      <c r="C93" s="22">
        <v>0</v>
      </c>
      <c r="D93" s="23">
        <v>43567</v>
      </c>
      <c r="E93" s="23">
        <v>43576</v>
      </c>
      <c r="F93" s="24">
        <f t="shared" si="6"/>
        <v>9</v>
      </c>
      <c r="G93" s="25">
        <f t="shared" si="7"/>
        <v>99</v>
      </c>
    </row>
    <row r="94" spans="2:7">
      <c r="B94" s="22">
        <v>11</v>
      </c>
      <c r="C94" s="22">
        <v>0</v>
      </c>
      <c r="D94" s="23">
        <v>43507</v>
      </c>
      <c r="E94" s="23">
        <v>43510</v>
      </c>
      <c r="F94" s="24">
        <f t="shared" si="6"/>
        <v>3</v>
      </c>
      <c r="G94" s="25">
        <f t="shared" si="7"/>
        <v>33</v>
      </c>
    </row>
    <row r="95" spans="2:7">
      <c r="B95" s="22">
        <v>15</v>
      </c>
      <c r="C95" s="22">
        <v>0</v>
      </c>
      <c r="D95" s="23">
        <v>43554</v>
      </c>
      <c r="E95" s="23">
        <v>43566</v>
      </c>
      <c r="F95" s="24">
        <f t="shared" si="6"/>
        <v>12</v>
      </c>
      <c r="G95" s="25">
        <f t="shared" si="7"/>
        <v>180</v>
      </c>
    </row>
    <row r="96" spans="2:7">
      <c r="B96" s="22">
        <v>10</v>
      </c>
      <c r="C96" s="22">
        <v>2</v>
      </c>
      <c r="D96" s="23">
        <v>43520</v>
      </c>
      <c r="E96" s="23">
        <v>43536</v>
      </c>
      <c r="F96" s="24">
        <f t="shared" si="6"/>
        <v>16</v>
      </c>
      <c r="G96" s="25">
        <f t="shared" si="7"/>
        <v>162</v>
      </c>
    </row>
    <row r="97" spans="2:7">
      <c r="B97" s="22">
        <v>10</v>
      </c>
      <c r="C97" s="22">
        <v>2</v>
      </c>
      <c r="D97" s="23">
        <v>43498</v>
      </c>
      <c r="E97" s="23">
        <v>43513</v>
      </c>
      <c r="F97" s="24">
        <f t="shared" si="6"/>
        <v>15</v>
      </c>
      <c r="G97" s="25">
        <f t="shared" si="7"/>
        <v>152</v>
      </c>
    </row>
    <row r="98" spans="2:7">
      <c r="B98" s="22">
        <v>10</v>
      </c>
      <c r="C98" s="22">
        <v>2</v>
      </c>
      <c r="D98" s="23">
        <v>43542</v>
      </c>
      <c r="E98" s="23">
        <v>43560</v>
      </c>
      <c r="F98" s="24">
        <f t="shared" si="6"/>
        <v>18</v>
      </c>
      <c r="G98" s="25">
        <f t="shared" si="7"/>
        <v>182</v>
      </c>
    </row>
    <row r="99" spans="2:7">
      <c r="B99" s="22">
        <v>15</v>
      </c>
      <c r="C99" s="22">
        <v>2</v>
      </c>
      <c r="D99" s="23">
        <v>43570</v>
      </c>
      <c r="E99" s="23">
        <v>43587</v>
      </c>
      <c r="F99" s="24">
        <f t="shared" si="6"/>
        <v>17</v>
      </c>
      <c r="G99" s="25">
        <f t="shared" si="7"/>
        <v>257</v>
      </c>
    </row>
    <row r="100" spans="2:7">
      <c r="B100" s="22">
        <v>13</v>
      </c>
      <c r="C100" s="22">
        <v>0</v>
      </c>
      <c r="D100" s="23">
        <v>43507</v>
      </c>
      <c r="E100" s="23">
        <v>43514</v>
      </c>
      <c r="F100" s="24">
        <f t="shared" si="6"/>
        <v>7</v>
      </c>
      <c r="G100" s="25">
        <f t="shared" si="7"/>
        <v>91</v>
      </c>
    </row>
    <row r="101" spans="2:7">
      <c r="B101" s="22">
        <v>15</v>
      </c>
      <c r="C101" s="22">
        <v>0</v>
      </c>
      <c r="D101" s="23">
        <v>43626</v>
      </c>
      <c r="E101" s="23">
        <v>43644</v>
      </c>
      <c r="F101" s="24">
        <f t="shared" si="6"/>
        <v>18</v>
      </c>
      <c r="G101" s="25">
        <f t="shared" si="7"/>
        <v>270</v>
      </c>
    </row>
    <row r="102" spans="2:7">
      <c r="B102" s="22">
        <v>11</v>
      </c>
      <c r="C102" s="22">
        <v>0</v>
      </c>
      <c r="D102" s="23">
        <v>43468</v>
      </c>
      <c r="E102" s="23">
        <v>43486</v>
      </c>
      <c r="F102" s="24">
        <f t="shared" si="6"/>
        <v>18</v>
      </c>
      <c r="G102" s="25">
        <f t="shared" si="7"/>
        <v>198</v>
      </c>
    </row>
    <row r="103" spans="2:7">
      <c r="B103" s="22">
        <v>14</v>
      </c>
      <c r="C103" s="22">
        <v>2</v>
      </c>
      <c r="D103" s="23">
        <v>43639</v>
      </c>
      <c r="E103" s="23">
        <v>43650</v>
      </c>
      <c r="F103" s="24">
        <f t="shared" si="6"/>
        <v>11</v>
      </c>
      <c r="G103" s="25">
        <f t="shared" si="7"/>
        <v>156</v>
      </c>
    </row>
    <row r="104" spans="2:7">
      <c r="B104" s="22">
        <v>13</v>
      </c>
      <c r="C104" s="22">
        <v>2</v>
      </c>
      <c r="D104" s="23">
        <v>43619</v>
      </c>
      <c r="E104" s="23">
        <v>43630</v>
      </c>
      <c r="F104" s="24">
        <f t="shared" si="6"/>
        <v>11</v>
      </c>
      <c r="G104" s="25">
        <f t="shared" si="7"/>
        <v>145</v>
      </c>
    </row>
    <row r="105" spans="2:7">
      <c r="B105" s="22">
        <v>10</v>
      </c>
      <c r="C105" s="22">
        <v>2</v>
      </c>
      <c r="D105" s="23">
        <v>43639</v>
      </c>
      <c r="E105" s="23">
        <v>43642</v>
      </c>
      <c r="F105" s="24">
        <f t="shared" si="6"/>
        <v>3</v>
      </c>
      <c r="G105" s="25">
        <f t="shared" si="7"/>
        <v>32</v>
      </c>
    </row>
    <row r="106" spans="2:7">
      <c r="B106" s="22">
        <v>13</v>
      </c>
      <c r="C106" s="22">
        <v>2</v>
      </c>
      <c r="D106" s="23">
        <v>43613</v>
      </c>
      <c r="E106" s="23">
        <v>43618</v>
      </c>
      <c r="F106" s="24">
        <f t="shared" si="6"/>
        <v>5</v>
      </c>
      <c r="G106" s="25">
        <f t="shared" si="7"/>
        <v>67</v>
      </c>
    </row>
    <row r="107" spans="2:7">
      <c r="B107" s="22">
        <v>10</v>
      </c>
      <c r="C107" s="22">
        <v>2</v>
      </c>
      <c r="D107" s="23">
        <v>43544</v>
      </c>
      <c r="E107" s="23">
        <v>43556</v>
      </c>
      <c r="F107" s="24">
        <f t="shared" si="6"/>
        <v>12</v>
      </c>
      <c r="G107" s="25">
        <f t="shared" si="7"/>
        <v>122</v>
      </c>
    </row>
    <row r="108" spans="2:7">
      <c r="B108" s="22">
        <v>11</v>
      </c>
      <c r="C108" s="22">
        <v>2</v>
      </c>
      <c r="D108" s="23">
        <v>43587</v>
      </c>
      <c r="E108" s="23">
        <v>43593</v>
      </c>
      <c r="F108" s="24">
        <f t="shared" si="6"/>
        <v>6</v>
      </c>
      <c r="G108" s="25">
        <f t="shared" si="7"/>
        <v>68</v>
      </c>
    </row>
    <row r="109" spans="2:7">
      <c r="B109" s="22">
        <v>11</v>
      </c>
      <c r="C109" s="22">
        <v>0</v>
      </c>
      <c r="D109" s="23">
        <v>43534</v>
      </c>
      <c r="E109" s="23">
        <v>43552</v>
      </c>
      <c r="F109" s="24">
        <f t="shared" si="6"/>
        <v>18</v>
      </c>
      <c r="G109" s="25">
        <f t="shared" si="7"/>
        <v>198</v>
      </c>
    </row>
    <row r="110" spans="2:7">
      <c r="B110" s="22">
        <v>14</v>
      </c>
      <c r="C110" s="22">
        <v>0</v>
      </c>
      <c r="D110" s="23">
        <v>43513</v>
      </c>
      <c r="E110" s="23">
        <v>43528</v>
      </c>
      <c r="F110" s="24">
        <f t="shared" si="6"/>
        <v>15</v>
      </c>
      <c r="G110" s="25">
        <f t="shared" si="7"/>
        <v>210</v>
      </c>
    </row>
    <row r="111" spans="2:7">
      <c r="B111" s="22">
        <v>10</v>
      </c>
      <c r="C111" s="22">
        <v>0</v>
      </c>
      <c r="D111" s="23">
        <v>43636</v>
      </c>
      <c r="E111" s="23">
        <v>43647</v>
      </c>
      <c r="F111" s="24">
        <f t="shared" si="6"/>
        <v>11</v>
      </c>
      <c r="G111" s="25">
        <f t="shared" si="7"/>
        <v>110</v>
      </c>
    </row>
    <row r="112" spans="2:7">
      <c r="B112" s="22">
        <v>14</v>
      </c>
      <c r="C112" s="22">
        <v>0</v>
      </c>
      <c r="D112" s="23">
        <v>43559</v>
      </c>
      <c r="E112" s="23">
        <v>43567</v>
      </c>
      <c r="F112" s="24">
        <f t="shared" si="6"/>
        <v>8</v>
      </c>
      <c r="G112" s="25">
        <f t="shared" si="7"/>
        <v>112</v>
      </c>
    </row>
    <row r="113" spans="2:7">
      <c r="B113" s="22">
        <v>10</v>
      </c>
      <c r="C113" s="22">
        <v>0</v>
      </c>
      <c r="D113" s="23">
        <v>43550</v>
      </c>
      <c r="E113" s="23">
        <v>43561</v>
      </c>
      <c r="F113" s="24">
        <f t="shared" si="6"/>
        <v>11</v>
      </c>
      <c r="G113" s="25">
        <f t="shared" si="7"/>
        <v>110</v>
      </c>
    </row>
    <row r="114" spans="2:7">
      <c r="B114" s="22">
        <v>10</v>
      </c>
      <c r="C114" s="22">
        <v>0</v>
      </c>
      <c r="D114" s="23">
        <v>43509</v>
      </c>
      <c r="E114" s="23">
        <v>43517</v>
      </c>
      <c r="F114" s="24">
        <f t="shared" si="6"/>
        <v>8</v>
      </c>
      <c r="G114" s="25">
        <f t="shared" si="7"/>
        <v>80</v>
      </c>
    </row>
    <row r="115" spans="2:7">
      <c r="B115" s="22">
        <v>14</v>
      </c>
      <c r="C115" s="22">
        <v>0</v>
      </c>
      <c r="D115" s="23">
        <v>43569</v>
      </c>
      <c r="E115" s="23">
        <v>43581</v>
      </c>
      <c r="F115" s="24">
        <f t="shared" si="6"/>
        <v>12</v>
      </c>
      <c r="G115" s="25">
        <f t="shared" si="7"/>
        <v>168</v>
      </c>
    </row>
    <row r="116" spans="2:7">
      <c r="B116" s="22">
        <v>15</v>
      </c>
      <c r="C116" s="22">
        <v>0</v>
      </c>
      <c r="D116" s="23">
        <v>43527</v>
      </c>
      <c r="E116" s="23">
        <v>43541</v>
      </c>
      <c r="F116" s="24">
        <f t="shared" si="6"/>
        <v>14</v>
      </c>
      <c r="G116" s="25">
        <f t="shared" si="7"/>
        <v>210</v>
      </c>
    </row>
    <row r="117" spans="2:7">
      <c r="B117" s="22">
        <v>15</v>
      </c>
      <c r="C117" s="22">
        <v>0</v>
      </c>
      <c r="D117" s="23">
        <v>43641</v>
      </c>
      <c r="E117" s="23">
        <v>43646</v>
      </c>
      <c r="F117" s="24">
        <f t="shared" si="6"/>
        <v>5</v>
      </c>
      <c r="G117" s="25">
        <f t="shared" si="7"/>
        <v>75</v>
      </c>
    </row>
    <row r="118" spans="2:7">
      <c r="B118" s="22">
        <v>12</v>
      </c>
      <c r="C118" s="22">
        <v>0</v>
      </c>
      <c r="D118" s="23">
        <v>43577</v>
      </c>
      <c r="E118" s="23">
        <v>43590</v>
      </c>
      <c r="F118" s="24">
        <f t="shared" si="6"/>
        <v>13</v>
      </c>
      <c r="G118" s="25">
        <f t="shared" si="7"/>
        <v>156</v>
      </c>
    </row>
    <row r="119" spans="2:7">
      <c r="B119" s="22">
        <v>10</v>
      </c>
      <c r="C119" s="22">
        <v>0</v>
      </c>
      <c r="D119" s="23">
        <v>43605</v>
      </c>
      <c r="E119" s="23">
        <v>43619</v>
      </c>
      <c r="F119" s="24">
        <f t="shared" si="6"/>
        <v>14</v>
      </c>
      <c r="G119" s="25">
        <f t="shared" si="7"/>
        <v>140</v>
      </c>
    </row>
    <row r="120" spans="2:7">
      <c r="B120" s="22">
        <v>13</v>
      </c>
      <c r="C120" s="22">
        <v>0</v>
      </c>
      <c r="D120" s="23">
        <v>43535</v>
      </c>
      <c r="E120" s="23">
        <v>43550</v>
      </c>
      <c r="F120" s="24">
        <f t="shared" si="6"/>
        <v>15</v>
      </c>
      <c r="G120" s="25">
        <f t="shared" si="7"/>
        <v>195</v>
      </c>
    </row>
    <row r="121" spans="2:7">
      <c r="B121" s="22">
        <v>15</v>
      </c>
      <c r="C121" s="22">
        <v>0</v>
      </c>
      <c r="D121" s="23">
        <v>43556</v>
      </c>
      <c r="E121" s="23">
        <v>43564</v>
      </c>
      <c r="F121" s="24">
        <f t="shared" si="6"/>
        <v>8</v>
      </c>
      <c r="G121" s="25">
        <f t="shared" si="7"/>
        <v>120</v>
      </c>
    </row>
    <row r="122" spans="2:7">
      <c r="B122" s="22">
        <v>13</v>
      </c>
      <c r="C122" s="22">
        <v>2</v>
      </c>
      <c r="D122" s="23">
        <v>43551</v>
      </c>
      <c r="E122" s="23">
        <v>43556</v>
      </c>
      <c r="F122" s="24">
        <f t="shared" si="6"/>
        <v>5</v>
      </c>
      <c r="G122" s="25">
        <f t="shared" si="7"/>
        <v>67</v>
      </c>
    </row>
    <row r="123" spans="2:7">
      <c r="B123" s="22">
        <v>14</v>
      </c>
      <c r="C123" s="22">
        <v>2</v>
      </c>
      <c r="D123" s="23">
        <v>43619</v>
      </c>
      <c r="E123" s="23">
        <v>43631</v>
      </c>
      <c r="F123" s="24">
        <f t="shared" si="6"/>
        <v>12</v>
      </c>
      <c r="G123" s="25">
        <f t="shared" si="7"/>
        <v>170</v>
      </c>
    </row>
    <row r="124" spans="2:7">
      <c r="B124" s="22">
        <v>11</v>
      </c>
      <c r="C124" s="22">
        <v>2</v>
      </c>
      <c r="D124" s="23">
        <v>43625</v>
      </c>
      <c r="E124" s="23">
        <v>43631</v>
      </c>
      <c r="F124" s="24">
        <f t="shared" si="6"/>
        <v>6</v>
      </c>
      <c r="G124" s="25">
        <f t="shared" si="7"/>
        <v>68</v>
      </c>
    </row>
    <row r="125" spans="2:7">
      <c r="B125" s="22">
        <v>13</v>
      </c>
      <c r="C125" s="22">
        <v>2</v>
      </c>
      <c r="D125" s="23">
        <v>43493</v>
      </c>
      <c r="E125" s="23">
        <v>43504</v>
      </c>
      <c r="F125" s="24">
        <f t="shared" si="6"/>
        <v>11</v>
      </c>
      <c r="G125" s="25">
        <f t="shared" si="7"/>
        <v>145</v>
      </c>
    </row>
    <row r="126" spans="2:7">
      <c r="B126" s="22">
        <v>14</v>
      </c>
      <c r="C126" s="22">
        <v>0</v>
      </c>
      <c r="D126" s="23">
        <v>43645</v>
      </c>
      <c r="E126" s="23">
        <v>43659</v>
      </c>
      <c r="F126" s="24">
        <f t="shared" si="6"/>
        <v>14</v>
      </c>
      <c r="G126" s="25">
        <f t="shared" si="7"/>
        <v>196</v>
      </c>
    </row>
    <row r="127" spans="2:7">
      <c r="B127" s="22">
        <v>10</v>
      </c>
      <c r="C127" s="22">
        <v>0</v>
      </c>
      <c r="D127" s="23">
        <v>43640</v>
      </c>
      <c r="E127" s="23">
        <v>43651</v>
      </c>
      <c r="F127" s="24">
        <f t="shared" si="6"/>
        <v>11</v>
      </c>
      <c r="G127" s="25">
        <f t="shared" si="7"/>
        <v>110</v>
      </c>
    </row>
    <row r="128" spans="2:7">
      <c r="B128" s="22">
        <v>12</v>
      </c>
      <c r="C128" s="22">
        <v>0</v>
      </c>
      <c r="D128" s="23">
        <v>43514</v>
      </c>
      <c r="E128" s="23">
        <v>43517</v>
      </c>
      <c r="F128" s="24">
        <f t="shared" si="6"/>
        <v>3</v>
      </c>
      <c r="G128" s="25">
        <f t="shared" si="7"/>
        <v>36</v>
      </c>
    </row>
    <row r="129" spans="2:7">
      <c r="B129" s="22">
        <v>12</v>
      </c>
      <c r="C129" s="22">
        <v>0</v>
      </c>
      <c r="D129" s="23">
        <v>43534</v>
      </c>
      <c r="E129" s="23">
        <v>43542</v>
      </c>
      <c r="F129" s="24">
        <f t="shared" si="6"/>
        <v>8</v>
      </c>
      <c r="G129" s="25">
        <f t="shared" si="7"/>
        <v>96</v>
      </c>
    </row>
    <row r="130" spans="2:7">
      <c r="B130" s="22">
        <v>12</v>
      </c>
      <c r="C130" s="22">
        <v>0</v>
      </c>
      <c r="D130" s="23">
        <v>43647</v>
      </c>
      <c r="E130" s="23">
        <v>43661</v>
      </c>
      <c r="F130" s="24">
        <f t="shared" si="6"/>
        <v>14</v>
      </c>
      <c r="G130" s="25">
        <f t="shared" si="7"/>
        <v>168</v>
      </c>
    </row>
    <row r="131" spans="2:7">
      <c r="B131" s="22">
        <v>14</v>
      </c>
      <c r="C131" s="22">
        <v>2</v>
      </c>
      <c r="D131" s="23">
        <v>43602</v>
      </c>
      <c r="E131" s="23">
        <v>43607</v>
      </c>
      <c r="F131" s="24">
        <f t="shared" si="6"/>
        <v>5</v>
      </c>
      <c r="G131" s="25">
        <f t="shared" si="7"/>
        <v>72</v>
      </c>
    </row>
    <row r="132" spans="2:7">
      <c r="B132" s="22">
        <v>11</v>
      </c>
      <c r="C132" s="22">
        <v>2</v>
      </c>
      <c r="D132" s="23">
        <v>43556</v>
      </c>
      <c r="E132" s="23">
        <v>43574</v>
      </c>
      <c r="F132" s="24">
        <f t="shared" ref="F132:F139" si="8">E132-D132</f>
        <v>18</v>
      </c>
      <c r="G132" s="25">
        <f t="shared" ref="G132:G139" si="9">F132*B132+C132</f>
        <v>200</v>
      </c>
    </row>
    <row r="133" spans="2:7">
      <c r="B133" s="22">
        <v>10</v>
      </c>
      <c r="C133" s="22">
        <v>2</v>
      </c>
      <c r="D133" s="23">
        <v>43482</v>
      </c>
      <c r="E133" s="23">
        <v>43495</v>
      </c>
      <c r="F133" s="24">
        <f t="shared" si="8"/>
        <v>13</v>
      </c>
      <c r="G133" s="25">
        <f t="shared" si="9"/>
        <v>132</v>
      </c>
    </row>
    <row r="134" spans="2:7">
      <c r="B134" s="22">
        <v>11</v>
      </c>
      <c r="C134" s="22">
        <v>2</v>
      </c>
      <c r="D134" s="23">
        <v>43496</v>
      </c>
      <c r="E134" s="23">
        <v>43513</v>
      </c>
      <c r="F134" s="24">
        <f t="shared" si="8"/>
        <v>17</v>
      </c>
      <c r="G134" s="25">
        <f t="shared" si="9"/>
        <v>189</v>
      </c>
    </row>
    <row r="135" spans="2:7">
      <c r="B135" s="22">
        <v>10</v>
      </c>
      <c r="C135" s="22">
        <v>0</v>
      </c>
      <c r="D135" s="23">
        <v>43622</v>
      </c>
      <c r="E135" s="23">
        <v>43640</v>
      </c>
      <c r="F135" s="24">
        <f t="shared" si="8"/>
        <v>18</v>
      </c>
      <c r="G135" s="25">
        <f t="shared" si="9"/>
        <v>180</v>
      </c>
    </row>
    <row r="136" spans="2:7">
      <c r="B136" s="22">
        <v>11</v>
      </c>
      <c r="C136" s="22">
        <v>0</v>
      </c>
      <c r="D136" s="23">
        <v>43606</v>
      </c>
      <c r="E136" s="23">
        <v>43611</v>
      </c>
      <c r="F136" s="24">
        <f t="shared" si="8"/>
        <v>5</v>
      </c>
      <c r="G136" s="25">
        <f t="shared" si="9"/>
        <v>55</v>
      </c>
    </row>
    <row r="137" spans="2:7">
      <c r="B137" s="22">
        <v>11</v>
      </c>
      <c r="C137" s="22">
        <v>0</v>
      </c>
      <c r="D137" s="23">
        <v>43616</v>
      </c>
      <c r="E137" s="23">
        <v>43631</v>
      </c>
      <c r="F137" s="24">
        <f t="shared" si="8"/>
        <v>15</v>
      </c>
      <c r="G137" s="25">
        <f t="shared" si="9"/>
        <v>165</v>
      </c>
    </row>
    <row r="138" spans="2:7">
      <c r="B138" s="22">
        <v>11</v>
      </c>
      <c r="C138" s="22">
        <v>2</v>
      </c>
      <c r="D138" s="23">
        <v>43626</v>
      </c>
      <c r="E138" s="23">
        <v>43635</v>
      </c>
      <c r="F138" s="24">
        <f t="shared" si="8"/>
        <v>9</v>
      </c>
      <c r="G138" s="25">
        <f t="shared" si="9"/>
        <v>101</v>
      </c>
    </row>
    <row r="139" spans="2:7">
      <c r="B139" s="22">
        <v>15</v>
      </c>
      <c r="C139" s="22">
        <v>2</v>
      </c>
      <c r="D139" s="23">
        <v>43537</v>
      </c>
      <c r="E139" s="23">
        <v>43544</v>
      </c>
      <c r="F139" s="24">
        <f t="shared" si="8"/>
        <v>7</v>
      </c>
      <c r="G139" s="25">
        <f t="shared" si="9"/>
        <v>107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M5"/>
  <sheetViews>
    <sheetView topLeftCell="D1" workbookViewId="0">
      <selection activeCell="R26" sqref="R26"/>
    </sheetView>
  </sheetViews>
  <sheetFormatPr defaultRowHeight="15"/>
  <cols>
    <col min="1" max="1" width="15.85546875" style="4" customWidth="1"/>
    <col min="2" max="9" width="9.140625" style="4"/>
    <col min="10" max="10" width="10.85546875" style="4" bestFit="1" customWidth="1"/>
    <col min="11" max="11" width="9.140625" style="4"/>
    <col min="12" max="12" width="10.42578125" style="4" bestFit="1" customWidth="1"/>
    <col min="13" max="13" width="10.140625" style="4" bestFit="1" customWidth="1"/>
    <col min="14" max="16384" width="9.140625" style="4"/>
  </cols>
  <sheetData>
    <row r="1" spans="1:13">
      <c r="A1" s="27" t="s">
        <v>194</v>
      </c>
      <c r="B1" s="27"/>
      <c r="C1" s="27"/>
      <c r="D1" s="27"/>
    </row>
    <row r="3" spans="1:13">
      <c r="A3" s="28"/>
      <c r="B3" s="29" t="s">
        <v>160</v>
      </c>
      <c r="C3" s="29" t="s">
        <v>161</v>
      </c>
      <c r="D3" s="29" t="s">
        <v>162</v>
      </c>
      <c r="E3" s="29" t="s">
        <v>163</v>
      </c>
      <c r="F3" s="29" t="s">
        <v>164</v>
      </c>
      <c r="G3" s="29" t="s">
        <v>165</v>
      </c>
      <c r="H3" s="29" t="s">
        <v>166</v>
      </c>
      <c r="I3" s="29" t="s">
        <v>18</v>
      </c>
      <c r="J3" s="29" t="s">
        <v>19</v>
      </c>
      <c r="K3" s="29" t="s">
        <v>167</v>
      </c>
      <c r="L3" s="29" t="s">
        <v>20</v>
      </c>
      <c r="M3" s="29" t="s">
        <v>21</v>
      </c>
    </row>
    <row r="4" spans="1:13">
      <c r="A4" s="24" t="s">
        <v>158</v>
      </c>
      <c r="B4" s="30">
        <v>-4</v>
      </c>
      <c r="C4" s="30">
        <v>-2</v>
      </c>
      <c r="D4" s="30">
        <v>-3</v>
      </c>
      <c r="E4" s="30">
        <v>7</v>
      </c>
      <c r="F4" s="30">
        <v>19</v>
      </c>
      <c r="G4" s="30">
        <v>24</v>
      </c>
      <c r="H4" s="30">
        <v>32</v>
      </c>
      <c r="I4" s="30">
        <v>33</v>
      </c>
      <c r="J4" s="30">
        <v>28</v>
      </c>
      <c r="K4" s="30">
        <v>17</v>
      </c>
      <c r="L4" s="30">
        <v>7</v>
      </c>
      <c r="M4" s="30">
        <v>-4</v>
      </c>
    </row>
    <row r="5" spans="1:13">
      <c r="A5" s="24" t="s">
        <v>159</v>
      </c>
      <c r="B5" s="30">
        <v>-3</v>
      </c>
      <c r="C5" s="30">
        <v>-1</v>
      </c>
      <c r="D5" s="30">
        <v>-2</v>
      </c>
      <c r="E5" s="30">
        <v>8</v>
      </c>
      <c r="F5" s="30">
        <v>20</v>
      </c>
      <c r="G5" s="30">
        <v>25</v>
      </c>
      <c r="H5" s="30">
        <v>33</v>
      </c>
      <c r="I5" s="30">
        <v>34</v>
      </c>
      <c r="J5" s="30">
        <v>29</v>
      </c>
      <c r="K5" s="30">
        <v>18</v>
      </c>
      <c r="L5" s="30">
        <v>8</v>
      </c>
      <c r="M5" s="30">
        <v>-3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V355"/>
  <sheetViews>
    <sheetView zoomScaleNormal="100" workbookViewId="0">
      <selection activeCell="I59" sqref="I59"/>
    </sheetView>
  </sheetViews>
  <sheetFormatPr defaultColWidth="13.28515625" defaultRowHeight="12.75"/>
  <cols>
    <col min="1" max="1" width="10.7109375" style="50" customWidth="1"/>
    <col min="2" max="3" width="35" style="51" bestFit="1" customWidth="1"/>
    <col min="4" max="4" width="12.42578125" style="53" customWidth="1"/>
    <col min="5" max="5" width="11.85546875" style="54" customWidth="1"/>
    <col min="6" max="6" width="16.42578125" style="55" customWidth="1"/>
    <col min="7" max="7" width="18.28515625" style="56" bestFit="1" customWidth="1"/>
    <col min="8" max="16384" width="13.28515625" style="56"/>
  </cols>
  <sheetData>
    <row r="1" spans="1:22" s="33" customFormat="1" ht="30.75" customHeight="1">
      <c r="A1" s="31" t="s">
        <v>168</v>
      </c>
      <c r="B1" s="31" t="s">
        <v>169</v>
      </c>
      <c r="C1" s="31" t="s">
        <v>170</v>
      </c>
      <c r="D1" s="32" t="s">
        <v>171</v>
      </c>
      <c r="E1" s="73" t="s">
        <v>172</v>
      </c>
      <c r="F1" s="74" t="s">
        <v>173</v>
      </c>
      <c r="G1" s="74" t="s">
        <v>174</v>
      </c>
      <c r="J1" s="34" t="s">
        <v>178</v>
      </c>
      <c r="K1" s="35"/>
      <c r="L1" s="35"/>
      <c r="M1" s="35"/>
      <c r="N1" s="35"/>
      <c r="O1" s="35"/>
      <c r="P1" s="35"/>
    </row>
    <row r="2" spans="1:22" s="41" customFormat="1">
      <c r="A2" s="36">
        <v>2283</v>
      </c>
      <c r="B2" s="37" t="s">
        <v>45</v>
      </c>
      <c r="C2" s="45" t="s">
        <v>46</v>
      </c>
      <c r="D2" s="38">
        <v>43869</v>
      </c>
      <c r="E2" s="39">
        <v>7663.2243031185435</v>
      </c>
      <c r="F2" s="40" t="s">
        <v>175</v>
      </c>
      <c r="G2" s="41" t="s">
        <v>195</v>
      </c>
      <c r="J2" s="42" t="s">
        <v>179</v>
      </c>
      <c r="K2" s="42"/>
      <c r="L2" s="42"/>
      <c r="M2" s="42"/>
      <c r="N2" s="42"/>
      <c r="O2" s="42"/>
      <c r="P2" s="42"/>
    </row>
    <row r="3" spans="1:22" s="41" customFormat="1">
      <c r="A3" s="36">
        <v>2284</v>
      </c>
      <c r="B3" s="48" t="s">
        <v>123</v>
      </c>
      <c r="C3" s="45" t="s">
        <v>46</v>
      </c>
      <c r="D3" s="38">
        <v>43870</v>
      </c>
      <c r="E3" s="39">
        <v>4752.4209272126727</v>
      </c>
      <c r="F3" s="40" t="s">
        <v>175</v>
      </c>
      <c r="G3" s="41" t="s">
        <v>196</v>
      </c>
      <c r="J3" s="42" t="s">
        <v>197</v>
      </c>
      <c r="K3" s="42"/>
      <c r="L3" s="42"/>
      <c r="M3" s="42"/>
      <c r="N3" s="42"/>
      <c r="O3" s="42"/>
      <c r="P3" s="42"/>
    </row>
    <row r="4" spans="1:22" s="41" customFormat="1">
      <c r="A4" s="36">
        <v>2285</v>
      </c>
      <c r="B4" s="37" t="s">
        <v>50</v>
      </c>
      <c r="C4" s="45" t="s">
        <v>46</v>
      </c>
      <c r="D4" s="38">
        <v>43874</v>
      </c>
      <c r="E4" s="39">
        <v>17752.46615565888</v>
      </c>
      <c r="F4" s="40" t="s">
        <v>175</v>
      </c>
      <c r="G4" s="41" t="s">
        <v>195</v>
      </c>
      <c r="J4" s="42" t="s">
        <v>180</v>
      </c>
      <c r="K4" s="42"/>
      <c r="L4" s="42"/>
      <c r="M4" s="42"/>
      <c r="N4" s="42"/>
      <c r="O4" s="42"/>
      <c r="P4" s="42"/>
      <c r="V4" s="44"/>
    </row>
    <row r="5" spans="1:22" s="41" customFormat="1">
      <c r="A5" s="36">
        <v>2286</v>
      </c>
      <c r="B5" s="46" t="s">
        <v>130</v>
      </c>
      <c r="C5" s="45" t="s">
        <v>46</v>
      </c>
      <c r="D5" s="38">
        <v>43872</v>
      </c>
      <c r="E5" s="39">
        <v>11196.654725874407</v>
      </c>
      <c r="F5" s="40" t="s">
        <v>175</v>
      </c>
      <c r="G5" s="41" t="s">
        <v>196</v>
      </c>
      <c r="J5" s="42" t="s">
        <v>198</v>
      </c>
      <c r="K5" s="42"/>
      <c r="L5" s="42"/>
      <c r="M5" s="42"/>
      <c r="N5" s="42"/>
      <c r="O5" s="42"/>
      <c r="P5" s="42"/>
    </row>
    <row r="6" spans="1:22" s="41" customFormat="1">
      <c r="A6" s="36">
        <v>2287</v>
      </c>
      <c r="B6" s="43" t="s">
        <v>49</v>
      </c>
      <c r="C6" s="45" t="s">
        <v>46</v>
      </c>
      <c r="D6" s="38">
        <v>43873</v>
      </c>
      <c r="E6" s="39">
        <v>6572.6028125459025</v>
      </c>
      <c r="F6" s="40" t="s">
        <v>175</v>
      </c>
      <c r="G6" s="41" t="s">
        <v>195</v>
      </c>
    </row>
    <row r="7" spans="1:22" s="41" customFormat="1" ht="15">
      <c r="A7" s="36">
        <v>2288</v>
      </c>
      <c r="B7" s="37" t="s">
        <v>124</v>
      </c>
      <c r="C7" s="45" t="s">
        <v>46</v>
      </c>
      <c r="D7" s="38">
        <v>43874</v>
      </c>
      <c r="E7" s="39">
        <v>13758.762013307427</v>
      </c>
      <c r="F7" s="40" t="s">
        <v>175</v>
      </c>
      <c r="G7" s="41" t="s">
        <v>196</v>
      </c>
      <c r="J7"/>
      <c r="K7"/>
      <c r="L7"/>
      <c r="M7"/>
      <c r="N7"/>
      <c r="O7"/>
      <c r="P7"/>
    </row>
    <row r="8" spans="1:22" s="41" customFormat="1" ht="15">
      <c r="A8" s="36">
        <v>2289</v>
      </c>
      <c r="B8" s="37" t="s">
        <v>58</v>
      </c>
      <c r="C8" s="45" t="s">
        <v>46</v>
      </c>
      <c r="D8" s="38">
        <v>43875</v>
      </c>
      <c r="E8" s="39">
        <v>9028.2726922327856</v>
      </c>
      <c r="F8" s="40" t="s">
        <v>175</v>
      </c>
      <c r="G8" s="41" t="s">
        <v>195</v>
      </c>
      <c r="J8"/>
      <c r="K8"/>
      <c r="L8"/>
      <c r="M8"/>
      <c r="N8"/>
      <c r="O8"/>
      <c r="P8"/>
    </row>
    <row r="9" spans="1:22" s="41" customFormat="1" ht="15">
      <c r="A9" s="36">
        <v>2290</v>
      </c>
      <c r="B9" s="37" t="s">
        <v>74</v>
      </c>
      <c r="C9" s="45" t="s">
        <v>46</v>
      </c>
      <c r="D9" s="38">
        <v>43876</v>
      </c>
      <c r="E9" s="39">
        <v>10892.650418191855</v>
      </c>
      <c r="F9" s="40" t="s">
        <v>175</v>
      </c>
      <c r="G9" s="41" t="s">
        <v>75</v>
      </c>
      <c r="J9"/>
      <c r="K9"/>
      <c r="L9"/>
      <c r="M9"/>
      <c r="N9"/>
      <c r="O9"/>
      <c r="P9"/>
    </row>
    <row r="10" spans="1:22" s="41" customFormat="1" ht="15">
      <c r="A10" s="36">
        <v>2291</v>
      </c>
      <c r="B10" s="37" t="s">
        <v>52</v>
      </c>
      <c r="C10" s="45" t="s">
        <v>46</v>
      </c>
      <c r="D10" s="38">
        <v>43877</v>
      </c>
      <c r="E10" s="39">
        <v>946.29706221754259</v>
      </c>
      <c r="F10" s="40" t="s">
        <v>175</v>
      </c>
      <c r="G10" s="41" t="s">
        <v>195</v>
      </c>
      <c r="I10"/>
      <c r="J10"/>
      <c r="K10"/>
      <c r="L10"/>
      <c r="M10"/>
      <c r="N10"/>
      <c r="O10"/>
      <c r="P10"/>
      <c r="Q10"/>
    </row>
    <row r="11" spans="1:22" s="41" customFormat="1" ht="15">
      <c r="A11" s="36">
        <v>2292</v>
      </c>
      <c r="B11" s="43" t="s">
        <v>125</v>
      </c>
      <c r="C11" s="45" t="s">
        <v>46</v>
      </c>
      <c r="D11" s="38">
        <v>43878</v>
      </c>
      <c r="E11" s="39">
        <v>17809.988038486044</v>
      </c>
      <c r="F11" s="40" t="s">
        <v>175</v>
      </c>
      <c r="G11" s="41" t="s">
        <v>196</v>
      </c>
      <c r="J11"/>
      <c r="K11"/>
      <c r="L11"/>
      <c r="M11"/>
      <c r="N11"/>
      <c r="O11"/>
      <c r="P11"/>
    </row>
    <row r="12" spans="1:22" s="41" customFormat="1" ht="14.25" customHeight="1">
      <c r="A12" s="36">
        <v>2293</v>
      </c>
      <c r="B12" s="43" t="s">
        <v>58</v>
      </c>
      <c r="C12" s="45" t="s">
        <v>46</v>
      </c>
      <c r="D12" s="38">
        <v>43879</v>
      </c>
      <c r="E12" s="39">
        <v>16119.065971440883</v>
      </c>
      <c r="F12" s="40" t="s">
        <v>175</v>
      </c>
      <c r="G12" s="41" t="s">
        <v>75</v>
      </c>
      <c r="J12"/>
      <c r="K12"/>
      <c r="L12"/>
      <c r="M12"/>
      <c r="N12"/>
      <c r="O12"/>
      <c r="P12"/>
    </row>
    <row r="13" spans="1:22" s="41" customFormat="1" ht="39">
      <c r="A13" s="36">
        <v>2294</v>
      </c>
      <c r="B13" s="43" t="s">
        <v>60</v>
      </c>
      <c r="C13" s="45" t="s">
        <v>46</v>
      </c>
      <c r="D13" s="38">
        <v>43880</v>
      </c>
      <c r="E13" s="39">
        <v>9573.4455209058397</v>
      </c>
      <c r="F13" s="40" t="s">
        <v>177</v>
      </c>
      <c r="G13" s="41" t="s">
        <v>195</v>
      </c>
      <c r="I13"/>
      <c r="J13" s="31" t="s">
        <v>168</v>
      </c>
      <c r="K13" s="31" t="s">
        <v>169</v>
      </c>
      <c r="L13" s="31" t="s">
        <v>170</v>
      </c>
      <c r="M13" s="32" t="s">
        <v>171</v>
      </c>
      <c r="N13" s="73" t="s">
        <v>172</v>
      </c>
      <c r="O13" s="74" t="s">
        <v>173</v>
      </c>
      <c r="P13" s="74" t="s">
        <v>174</v>
      </c>
      <c r="Q13"/>
    </row>
    <row r="14" spans="1:22" s="41" customFormat="1" ht="15">
      <c r="A14" s="36">
        <v>2295</v>
      </c>
      <c r="B14" s="43" t="s">
        <v>126</v>
      </c>
      <c r="C14" s="45" t="s">
        <v>46</v>
      </c>
      <c r="D14" s="38">
        <v>43881</v>
      </c>
      <c r="E14" s="39">
        <v>5035.000816243738</v>
      </c>
      <c r="F14" s="40" t="s">
        <v>176</v>
      </c>
      <c r="G14" s="41" t="s">
        <v>196</v>
      </c>
      <c r="I14"/>
      <c r="J14" s="36">
        <v>2283</v>
      </c>
      <c r="K14" s="37" t="s">
        <v>45</v>
      </c>
      <c r="L14" s="45" t="s">
        <v>46</v>
      </c>
      <c r="M14" s="38">
        <v>43869</v>
      </c>
      <c r="N14" s="39">
        <v>7663.2243031185435</v>
      </c>
      <c r="O14" s="40" t="s">
        <v>175</v>
      </c>
      <c r="P14" s="41" t="s">
        <v>195</v>
      </c>
      <c r="Q14"/>
      <c r="R14"/>
    </row>
    <row r="15" spans="1:22" s="41" customFormat="1" ht="15">
      <c r="A15" s="36">
        <v>2296</v>
      </c>
      <c r="B15" s="43" t="s">
        <v>104</v>
      </c>
      <c r="C15" s="45" t="s">
        <v>46</v>
      </c>
      <c r="D15" s="38">
        <v>43882</v>
      </c>
      <c r="E15" s="39">
        <v>12969.556329747278</v>
      </c>
      <c r="F15" s="40" t="s">
        <v>176</v>
      </c>
      <c r="G15" s="41" t="s">
        <v>75</v>
      </c>
      <c r="I15"/>
      <c r="J15" s="36">
        <v>2285</v>
      </c>
      <c r="K15" s="37" t="s">
        <v>50</v>
      </c>
      <c r="L15" s="45" t="s">
        <v>46</v>
      </c>
      <c r="M15" s="38">
        <v>43874</v>
      </c>
      <c r="N15" s="39">
        <v>17752.46615565888</v>
      </c>
      <c r="O15" s="40" t="s">
        <v>175</v>
      </c>
      <c r="P15" s="41" t="s">
        <v>195</v>
      </c>
      <c r="Q15"/>
      <c r="R15"/>
    </row>
    <row r="16" spans="1:22" s="41" customFormat="1" ht="15">
      <c r="A16" s="36">
        <v>2297</v>
      </c>
      <c r="B16" s="37" t="s">
        <v>67</v>
      </c>
      <c r="C16" s="45" t="s">
        <v>46</v>
      </c>
      <c r="D16" s="38">
        <v>43883</v>
      </c>
      <c r="E16" s="39">
        <v>18239.254448019525</v>
      </c>
      <c r="F16" s="40" t="s">
        <v>176</v>
      </c>
      <c r="G16" s="41" t="s">
        <v>195</v>
      </c>
      <c r="I16"/>
      <c r="J16" s="36">
        <v>2287</v>
      </c>
      <c r="K16" s="43" t="s">
        <v>49</v>
      </c>
      <c r="L16" s="45" t="s">
        <v>46</v>
      </c>
      <c r="M16" s="38">
        <v>43873</v>
      </c>
      <c r="N16" s="39">
        <v>6572.6028125459025</v>
      </c>
      <c r="O16" s="40" t="s">
        <v>175</v>
      </c>
      <c r="P16" s="41" t="s">
        <v>195</v>
      </c>
      <c r="Q16"/>
      <c r="R16"/>
    </row>
    <row r="17" spans="1:18" s="41" customFormat="1" ht="15">
      <c r="A17" s="36">
        <v>2298</v>
      </c>
      <c r="B17" s="43" t="s">
        <v>129</v>
      </c>
      <c r="C17" s="45" t="s">
        <v>46</v>
      </c>
      <c r="D17" s="38">
        <v>43877</v>
      </c>
      <c r="E17" s="39">
        <v>11944.473999767028</v>
      </c>
      <c r="F17" s="40" t="s">
        <v>177</v>
      </c>
      <c r="G17" s="41" t="s">
        <v>196</v>
      </c>
      <c r="I17"/>
      <c r="J17" s="36">
        <v>2289</v>
      </c>
      <c r="K17" s="37" t="s">
        <v>58</v>
      </c>
      <c r="L17" s="45" t="s">
        <v>46</v>
      </c>
      <c r="M17" s="38">
        <v>43875</v>
      </c>
      <c r="N17" s="39">
        <v>9028.2726922327856</v>
      </c>
      <c r="O17" s="40" t="s">
        <v>175</v>
      </c>
      <c r="P17" s="41" t="s">
        <v>195</v>
      </c>
      <c r="Q17"/>
      <c r="R17"/>
    </row>
    <row r="18" spans="1:18" s="41" customFormat="1" ht="15">
      <c r="A18" s="36">
        <v>2299</v>
      </c>
      <c r="B18" s="43" t="s">
        <v>82</v>
      </c>
      <c r="C18" s="43" t="s">
        <v>83</v>
      </c>
      <c r="D18" s="38">
        <v>43878</v>
      </c>
      <c r="E18" s="39">
        <v>10905.691711970587</v>
      </c>
      <c r="F18" s="40" t="s">
        <v>175</v>
      </c>
      <c r="G18" s="41" t="s">
        <v>75</v>
      </c>
      <c r="I18"/>
      <c r="J18" s="36">
        <v>2291</v>
      </c>
      <c r="K18" s="37" t="s">
        <v>52</v>
      </c>
      <c r="L18" s="45" t="s">
        <v>46</v>
      </c>
      <c r="M18" s="38">
        <v>43877</v>
      </c>
      <c r="N18" s="39">
        <v>946.29706221754259</v>
      </c>
      <c r="O18" s="40" t="s">
        <v>175</v>
      </c>
      <c r="P18" s="41" t="s">
        <v>195</v>
      </c>
      <c r="Q18"/>
      <c r="R18"/>
    </row>
    <row r="19" spans="1:18" s="41" customFormat="1" ht="15">
      <c r="A19" s="36">
        <v>2300</v>
      </c>
      <c r="B19" s="43" t="s">
        <v>66</v>
      </c>
      <c r="C19" s="45" t="s">
        <v>46</v>
      </c>
      <c r="D19" s="38">
        <v>43879</v>
      </c>
      <c r="E19" s="39">
        <v>9024.8432631301148</v>
      </c>
      <c r="F19" s="40" t="s">
        <v>175</v>
      </c>
      <c r="G19" s="41" t="s">
        <v>195</v>
      </c>
      <c r="I19"/>
      <c r="J19" s="36">
        <v>2294</v>
      </c>
      <c r="K19" s="43" t="s">
        <v>60</v>
      </c>
      <c r="L19" s="45" t="s">
        <v>46</v>
      </c>
      <c r="M19" s="38">
        <v>43880</v>
      </c>
      <c r="N19" s="39">
        <v>9573.4455209058397</v>
      </c>
      <c r="O19" s="40" t="s">
        <v>177</v>
      </c>
      <c r="P19" s="41" t="s">
        <v>195</v>
      </c>
      <c r="Q19"/>
      <c r="R19"/>
    </row>
    <row r="20" spans="1:18" s="41" customFormat="1" ht="15">
      <c r="A20" s="36">
        <v>2301</v>
      </c>
      <c r="B20" s="43" t="s">
        <v>78</v>
      </c>
      <c r="C20" s="43" t="s">
        <v>37</v>
      </c>
      <c r="D20" s="38">
        <v>43880</v>
      </c>
      <c r="E20" s="39">
        <v>17212.227200865746</v>
      </c>
      <c r="F20" s="40" t="s">
        <v>175</v>
      </c>
      <c r="G20" s="41" t="s">
        <v>75</v>
      </c>
      <c r="I20"/>
      <c r="J20" s="36">
        <v>2297</v>
      </c>
      <c r="K20" s="37" t="s">
        <v>67</v>
      </c>
      <c r="L20" s="45" t="s">
        <v>46</v>
      </c>
      <c r="M20" s="38">
        <v>43883</v>
      </c>
      <c r="N20" s="39">
        <v>18239.254448019525</v>
      </c>
      <c r="O20" s="40" t="s">
        <v>176</v>
      </c>
      <c r="P20" s="41" t="s">
        <v>195</v>
      </c>
      <c r="Q20"/>
      <c r="R20"/>
    </row>
    <row r="21" spans="1:18" s="41" customFormat="1" ht="15">
      <c r="A21" s="36">
        <v>2302</v>
      </c>
      <c r="B21" s="43" t="s">
        <v>36</v>
      </c>
      <c r="C21" s="43" t="s">
        <v>37</v>
      </c>
      <c r="D21" s="38">
        <v>43870</v>
      </c>
      <c r="E21" s="39">
        <v>5509.8797024716359</v>
      </c>
      <c r="F21" s="40" t="s">
        <v>175</v>
      </c>
      <c r="G21" s="41" t="s">
        <v>195</v>
      </c>
      <c r="I21"/>
      <c r="J21" s="36">
        <v>2300</v>
      </c>
      <c r="K21" s="43" t="s">
        <v>66</v>
      </c>
      <c r="L21" s="45" t="s">
        <v>46</v>
      </c>
      <c r="M21" s="38">
        <v>43879</v>
      </c>
      <c r="N21" s="39">
        <v>9024.8432631301148</v>
      </c>
      <c r="O21" s="40" t="s">
        <v>175</v>
      </c>
      <c r="P21" s="41" t="s">
        <v>195</v>
      </c>
      <c r="Q21"/>
      <c r="R21"/>
    </row>
    <row r="22" spans="1:18" s="41" customFormat="1" ht="15">
      <c r="A22" s="36">
        <v>2303</v>
      </c>
      <c r="B22" s="43" t="s">
        <v>99</v>
      </c>
      <c r="C22" s="43" t="s">
        <v>37</v>
      </c>
      <c r="D22" s="38">
        <v>43874</v>
      </c>
      <c r="E22" s="39">
        <v>16755.097973938777</v>
      </c>
      <c r="F22" s="40" t="s">
        <v>175</v>
      </c>
      <c r="G22" s="41" t="s">
        <v>75</v>
      </c>
      <c r="I22"/>
      <c r="J22" s="36">
        <v>2302</v>
      </c>
      <c r="K22" s="43" t="s">
        <v>36</v>
      </c>
      <c r="L22" s="43" t="s">
        <v>37</v>
      </c>
      <c r="M22" s="38">
        <v>43870</v>
      </c>
      <c r="N22" s="39">
        <v>5509.8797024716359</v>
      </c>
      <c r="O22" s="40" t="s">
        <v>175</v>
      </c>
      <c r="P22" s="41" t="s">
        <v>195</v>
      </c>
      <c r="Q22"/>
      <c r="R22"/>
    </row>
    <row r="23" spans="1:18" s="41" customFormat="1" ht="15">
      <c r="A23" s="36">
        <v>2304</v>
      </c>
      <c r="B23" s="43" t="s">
        <v>57</v>
      </c>
      <c r="C23" s="43" t="s">
        <v>37</v>
      </c>
      <c r="D23" s="38">
        <v>43872</v>
      </c>
      <c r="E23" s="39">
        <v>16043.742052710162</v>
      </c>
      <c r="F23" s="40" t="s">
        <v>175</v>
      </c>
      <c r="G23" s="41" t="s">
        <v>195</v>
      </c>
      <c r="I23"/>
      <c r="J23" s="36">
        <v>2304</v>
      </c>
      <c r="K23" s="43" t="s">
        <v>57</v>
      </c>
      <c r="L23" s="43" t="s">
        <v>37</v>
      </c>
      <c r="M23" s="38">
        <v>43872</v>
      </c>
      <c r="N23" s="39">
        <v>16043.742052710162</v>
      </c>
      <c r="O23" s="40" t="s">
        <v>175</v>
      </c>
      <c r="P23" s="41" t="s">
        <v>195</v>
      </c>
      <c r="Q23"/>
      <c r="R23"/>
    </row>
    <row r="24" spans="1:18" s="41" customFormat="1" ht="15">
      <c r="A24" s="36">
        <v>2305</v>
      </c>
      <c r="B24" s="43" t="s">
        <v>102</v>
      </c>
      <c r="C24" s="43" t="s">
        <v>37</v>
      </c>
      <c r="D24" s="38">
        <v>43873</v>
      </c>
      <c r="E24" s="39">
        <v>9817.2396664962489</v>
      </c>
      <c r="F24" s="40" t="s">
        <v>176</v>
      </c>
      <c r="G24" s="41" t="s">
        <v>75</v>
      </c>
      <c r="I24"/>
      <c r="J24" s="36">
        <v>2306</v>
      </c>
      <c r="K24" s="43" t="s">
        <v>64</v>
      </c>
      <c r="L24" s="43" t="s">
        <v>37</v>
      </c>
      <c r="M24" s="38">
        <v>43874</v>
      </c>
      <c r="N24" s="39">
        <v>19337.304659662688</v>
      </c>
      <c r="O24" s="40" t="s">
        <v>176</v>
      </c>
      <c r="P24" s="41" t="s">
        <v>195</v>
      </c>
      <c r="Q24"/>
      <c r="R24"/>
    </row>
    <row r="25" spans="1:18" s="41" customFormat="1" ht="15">
      <c r="A25" s="36">
        <v>2306</v>
      </c>
      <c r="B25" s="43" t="s">
        <v>64</v>
      </c>
      <c r="C25" s="43" t="s">
        <v>37</v>
      </c>
      <c r="D25" s="38">
        <v>43874</v>
      </c>
      <c r="E25" s="39">
        <v>19337.304659662688</v>
      </c>
      <c r="F25" s="40" t="s">
        <v>176</v>
      </c>
      <c r="G25" s="41" t="s">
        <v>195</v>
      </c>
      <c r="I25"/>
      <c r="J25" s="36">
        <v>2308</v>
      </c>
      <c r="K25" s="43" t="s">
        <v>68</v>
      </c>
      <c r="L25" s="43" t="s">
        <v>37</v>
      </c>
      <c r="M25" s="38">
        <v>43881</v>
      </c>
      <c r="N25" s="39">
        <v>14939.156679444299</v>
      </c>
      <c r="O25" s="40" t="s">
        <v>175</v>
      </c>
      <c r="P25" s="41" t="s">
        <v>195</v>
      </c>
      <c r="Q25"/>
      <c r="R25"/>
    </row>
    <row r="26" spans="1:18" s="41" customFormat="1" ht="15">
      <c r="A26" s="36">
        <v>2307</v>
      </c>
      <c r="B26" s="43" t="s">
        <v>109</v>
      </c>
      <c r="C26" s="43" t="s">
        <v>37</v>
      </c>
      <c r="D26" s="38">
        <v>43880</v>
      </c>
      <c r="E26" s="39">
        <v>15895.60254726397</v>
      </c>
      <c r="F26" s="40" t="s">
        <v>177</v>
      </c>
      <c r="G26" s="41" t="s">
        <v>75</v>
      </c>
      <c r="I26"/>
      <c r="J26" s="36">
        <v>2309</v>
      </c>
      <c r="K26" s="37" t="s">
        <v>42</v>
      </c>
      <c r="L26" s="37" t="s">
        <v>42</v>
      </c>
      <c r="M26" s="38">
        <v>43882</v>
      </c>
      <c r="N26" s="39">
        <v>1684.2888224575604</v>
      </c>
      <c r="O26" s="40" t="s">
        <v>175</v>
      </c>
      <c r="P26" s="41" t="s">
        <v>195</v>
      </c>
      <c r="Q26"/>
      <c r="R26"/>
    </row>
    <row r="27" spans="1:18" s="41" customFormat="1" ht="15">
      <c r="A27" s="36">
        <v>2308</v>
      </c>
      <c r="B27" s="43" t="s">
        <v>68</v>
      </c>
      <c r="C27" s="43" t="s">
        <v>37</v>
      </c>
      <c r="D27" s="38">
        <v>43881</v>
      </c>
      <c r="E27" s="39">
        <v>14939.156679444299</v>
      </c>
      <c r="F27" s="40" t="s">
        <v>175</v>
      </c>
      <c r="G27" s="41" t="s">
        <v>195</v>
      </c>
      <c r="I27"/>
      <c r="J27" s="36">
        <v>2310</v>
      </c>
      <c r="K27" s="43" t="s">
        <v>72</v>
      </c>
      <c r="L27" s="43" t="s">
        <v>37</v>
      </c>
      <c r="M27" s="38">
        <v>43883</v>
      </c>
      <c r="N27" s="39">
        <v>5627.0653556995712</v>
      </c>
      <c r="O27" s="40" t="s">
        <v>175</v>
      </c>
      <c r="P27" s="41" t="s">
        <v>195</v>
      </c>
      <c r="Q27"/>
      <c r="R27"/>
    </row>
    <row r="28" spans="1:18" s="41" customFormat="1" ht="15">
      <c r="A28" s="36">
        <v>2309</v>
      </c>
      <c r="B28" s="37" t="s">
        <v>42</v>
      </c>
      <c r="C28" s="37" t="s">
        <v>42</v>
      </c>
      <c r="D28" s="38">
        <v>43882</v>
      </c>
      <c r="E28" s="39">
        <v>1684.2888224575604</v>
      </c>
      <c r="F28" s="40" t="s">
        <v>175</v>
      </c>
      <c r="G28" s="41" t="s">
        <v>195</v>
      </c>
      <c r="I28"/>
      <c r="J28" s="36">
        <v>2311</v>
      </c>
      <c r="K28" s="43" t="s">
        <v>72</v>
      </c>
      <c r="L28" s="43" t="s">
        <v>37</v>
      </c>
      <c r="M28" s="38">
        <v>43877</v>
      </c>
      <c r="N28" s="39">
        <v>7635.3983254857339</v>
      </c>
      <c r="O28" s="40" t="s">
        <v>175</v>
      </c>
      <c r="P28" s="41" t="s">
        <v>195</v>
      </c>
      <c r="Q28"/>
      <c r="R28"/>
    </row>
    <row r="29" spans="1:18" s="41" customFormat="1" ht="15">
      <c r="A29" s="36">
        <v>2310</v>
      </c>
      <c r="B29" s="43" t="s">
        <v>72</v>
      </c>
      <c r="C29" s="43" t="s">
        <v>37</v>
      </c>
      <c r="D29" s="38">
        <v>43883</v>
      </c>
      <c r="E29" s="39">
        <v>5627.0653556995712</v>
      </c>
      <c r="F29" s="40" t="s">
        <v>175</v>
      </c>
      <c r="G29" s="41" t="s">
        <v>195</v>
      </c>
      <c r="I29"/>
      <c r="J29" s="36">
        <v>2312</v>
      </c>
      <c r="K29" s="43" t="s">
        <v>73</v>
      </c>
      <c r="L29" s="43" t="s">
        <v>37</v>
      </c>
      <c r="M29" s="38">
        <v>43878</v>
      </c>
      <c r="N29" s="39">
        <v>11473.494595391927</v>
      </c>
      <c r="O29" s="40" t="s">
        <v>176</v>
      </c>
      <c r="P29" s="41" t="s">
        <v>195</v>
      </c>
      <c r="Q29"/>
      <c r="R29"/>
    </row>
    <row r="30" spans="1:18" s="41" customFormat="1" ht="15">
      <c r="A30" s="36">
        <v>2311</v>
      </c>
      <c r="B30" s="43" t="s">
        <v>72</v>
      </c>
      <c r="C30" s="43" t="s">
        <v>37</v>
      </c>
      <c r="D30" s="38">
        <v>43877</v>
      </c>
      <c r="E30" s="39">
        <v>7635.3983254857339</v>
      </c>
      <c r="F30" s="40" t="s">
        <v>175</v>
      </c>
      <c r="G30" s="41" t="s">
        <v>195</v>
      </c>
      <c r="I30"/>
      <c r="J30" s="36">
        <v>2313</v>
      </c>
      <c r="K30" s="43" t="s">
        <v>24</v>
      </c>
      <c r="L30" s="43" t="s">
        <v>25</v>
      </c>
      <c r="M30" s="38">
        <v>43879</v>
      </c>
      <c r="N30" s="39">
        <v>5416.9613441102447</v>
      </c>
      <c r="O30" s="40" t="s">
        <v>177</v>
      </c>
      <c r="P30" s="41" t="s">
        <v>195</v>
      </c>
      <c r="Q30"/>
      <c r="R30"/>
    </row>
    <row r="31" spans="1:18" s="41" customFormat="1" ht="15">
      <c r="A31" s="36">
        <v>2312</v>
      </c>
      <c r="B31" s="43" t="s">
        <v>73</v>
      </c>
      <c r="C31" s="43" t="s">
        <v>37</v>
      </c>
      <c r="D31" s="38">
        <v>43878</v>
      </c>
      <c r="E31" s="39">
        <v>11473.494595391927</v>
      </c>
      <c r="F31" s="40" t="s">
        <v>176</v>
      </c>
      <c r="G31" s="41" t="s">
        <v>195</v>
      </c>
      <c r="I31"/>
      <c r="J31" s="36">
        <v>2314</v>
      </c>
      <c r="K31" s="37" t="s">
        <v>26</v>
      </c>
      <c r="L31" s="37" t="s">
        <v>25</v>
      </c>
      <c r="M31" s="38">
        <v>43880</v>
      </c>
      <c r="N31" s="39">
        <v>4203.9005067149701</v>
      </c>
      <c r="O31" s="40" t="s">
        <v>175</v>
      </c>
      <c r="P31" s="41" t="s">
        <v>195</v>
      </c>
      <c r="Q31"/>
      <c r="R31"/>
    </row>
    <row r="32" spans="1:18" s="41" customFormat="1" ht="15">
      <c r="A32" s="36">
        <v>2313</v>
      </c>
      <c r="B32" s="43" t="s">
        <v>24</v>
      </c>
      <c r="C32" s="43" t="s">
        <v>25</v>
      </c>
      <c r="D32" s="38">
        <v>43879</v>
      </c>
      <c r="E32" s="39">
        <v>5416.9613441102447</v>
      </c>
      <c r="F32" s="40" t="s">
        <v>177</v>
      </c>
      <c r="G32" s="41" t="s">
        <v>195</v>
      </c>
      <c r="I32"/>
      <c r="J32" s="36">
        <v>2315</v>
      </c>
      <c r="K32" s="43" t="s">
        <v>32</v>
      </c>
      <c r="L32" s="43" t="s">
        <v>25</v>
      </c>
      <c r="M32" s="38">
        <v>43883</v>
      </c>
      <c r="N32" s="39">
        <v>10733.416447724276</v>
      </c>
      <c r="O32" s="40" t="s">
        <v>175</v>
      </c>
      <c r="P32" s="41" t="s">
        <v>195</v>
      </c>
      <c r="Q32"/>
      <c r="R32"/>
    </row>
    <row r="33" spans="1:17" s="41" customFormat="1" ht="15">
      <c r="A33" s="36">
        <v>2314</v>
      </c>
      <c r="B33" s="37" t="s">
        <v>26</v>
      </c>
      <c r="C33" s="37" t="s">
        <v>25</v>
      </c>
      <c r="D33" s="38">
        <v>43880</v>
      </c>
      <c r="E33" s="39">
        <v>4203.9005067149701</v>
      </c>
      <c r="F33" s="40" t="s">
        <v>175</v>
      </c>
      <c r="G33" s="41" t="s">
        <v>195</v>
      </c>
      <c r="I33"/>
      <c r="J33" s="36">
        <v>2316</v>
      </c>
      <c r="K33" s="43" t="s">
        <v>36</v>
      </c>
      <c r="L33" s="43" t="s">
        <v>25</v>
      </c>
      <c r="M33" s="38">
        <v>43877</v>
      </c>
      <c r="N33" s="39">
        <v>17109.473100109681</v>
      </c>
      <c r="O33" s="40" t="s">
        <v>175</v>
      </c>
      <c r="P33" s="41" t="s">
        <v>195</v>
      </c>
      <c r="Q33"/>
    </row>
    <row r="34" spans="1:17" s="41" customFormat="1" ht="15">
      <c r="A34" s="36">
        <v>2315</v>
      </c>
      <c r="B34" s="43" t="s">
        <v>32</v>
      </c>
      <c r="C34" s="43" t="s">
        <v>25</v>
      </c>
      <c r="D34" s="38">
        <v>43883</v>
      </c>
      <c r="E34" s="39">
        <v>10733.416447724276</v>
      </c>
      <c r="F34" s="40" t="s">
        <v>175</v>
      </c>
      <c r="G34" s="41" t="s">
        <v>195</v>
      </c>
      <c r="I34"/>
      <c r="J34" s="36">
        <v>2338</v>
      </c>
      <c r="K34" s="37" t="s">
        <v>61</v>
      </c>
      <c r="L34" s="37" t="s">
        <v>62</v>
      </c>
      <c r="M34" s="38">
        <v>43893</v>
      </c>
      <c r="N34" s="39">
        <v>5429.5333047743807</v>
      </c>
      <c r="O34" s="40" t="s">
        <v>175</v>
      </c>
      <c r="P34" s="41" t="s">
        <v>195</v>
      </c>
      <c r="Q34"/>
    </row>
    <row r="35" spans="1:17" s="41" customFormat="1" ht="15">
      <c r="A35" s="36">
        <v>2316</v>
      </c>
      <c r="B35" s="43" t="s">
        <v>36</v>
      </c>
      <c r="C35" s="43" t="s">
        <v>25</v>
      </c>
      <c r="D35" s="38">
        <v>43877</v>
      </c>
      <c r="E35" s="39">
        <v>17109.473100109681</v>
      </c>
      <c r="F35" s="40" t="s">
        <v>175</v>
      </c>
      <c r="G35" s="41" t="s">
        <v>195</v>
      </c>
      <c r="I35"/>
      <c r="J35" s="36">
        <v>2340</v>
      </c>
      <c r="K35" s="37" t="s">
        <v>51</v>
      </c>
      <c r="L35" s="37" t="s">
        <v>51</v>
      </c>
      <c r="M35" s="38">
        <v>43899</v>
      </c>
      <c r="N35" s="39">
        <v>1998.8440927829299</v>
      </c>
      <c r="O35" s="40" t="s">
        <v>175</v>
      </c>
      <c r="P35" s="41" t="s">
        <v>195</v>
      </c>
      <c r="Q35"/>
    </row>
    <row r="36" spans="1:17" s="41" customFormat="1">
      <c r="A36" s="36">
        <v>2317</v>
      </c>
      <c r="B36" s="37" t="s">
        <v>94</v>
      </c>
      <c r="C36" s="37" t="s">
        <v>95</v>
      </c>
      <c r="D36" s="38">
        <v>43878</v>
      </c>
      <c r="E36" s="39">
        <v>16361.856177167607</v>
      </c>
      <c r="F36" s="40" t="s">
        <v>175</v>
      </c>
      <c r="G36" s="41" t="s">
        <v>75</v>
      </c>
      <c r="J36" s="36">
        <v>2342</v>
      </c>
      <c r="K36" s="37" t="s">
        <v>28</v>
      </c>
      <c r="L36" s="37" t="s">
        <v>29</v>
      </c>
      <c r="M36" s="38">
        <v>43905</v>
      </c>
      <c r="N36" s="39">
        <v>5465.5869538844645</v>
      </c>
      <c r="O36" s="40" t="s">
        <v>175</v>
      </c>
      <c r="P36" s="41" t="s">
        <v>195</v>
      </c>
    </row>
    <row r="37" spans="1:17" s="41" customFormat="1">
      <c r="A37" s="36">
        <v>2318</v>
      </c>
      <c r="B37" s="37" t="s">
        <v>108</v>
      </c>
      <c r="C37" s="37" t="s">
        <v>95</v>
      </c>
      <c r="D37" s="38">
        <v>43883</v>
      </c>
      <c r="E37" s="39">
        <v>14016.055963061654</v>
      </c>
      <c r="F37" s="40" t="s">
        <v>176</v>
      </c>
      <c r="G37" s="41" t="s">
        <v>75</v>
      </c>
      <c r="J37" s="36">
        <v>2343</v>
      </c>
      <c r="K37" s="37" t="s">
        <v>44</v>
      </c>
      <c r="L37" s="37" t="s">
        <v>44</v>
      </c>
      <c r="M37" s="38">
        <v>43908</v>
      </c>
      <c r="N37" s="39">
        <v>1756.0140993288487</v>
      </c>
      <c r="O37" s="40" t="s">
        <v>177</v>
      </c>
      <c r="P37" s="41" t="s">
        <v>195</v>
      </c>
    </row>
    <row r="38" spans="1:17" s="41" customFormat="1">
      <c r="A38" s="36">
        <v>2319</v>
      </c>
      <c r="B38" s="37" t="s">
        <v>97</v>
      </c>
      <c r="C38" s="37" t="s">
        <v>98</v>
      </c>
      <c r="D38" s="38">
        <v>43877</v>
      </c>
      <c r="E38" s="39">
        <v>15912.153228496511</v>
      </c>
      <c r="F38" s="40" t="s">
        <v>177</v>
      </c>
      <c r="G38" s="41" t="s">
        <v>75</v>
      </c>
      <c r="J38" s="36">
        <v>2344</v>
      </c>
      <c r="K38" s="43" t="s">
        <v>54</v>
      </c>
      <c r="L38" s="43" t="s">
        <v>55</v>
      </c>
      <c r="M38" s="38">
        <v>43911</v>
      </c>
      <c r="N38" s="39">
        <v>10041.009508622745</v>
      </c>
      <c r="O38" s="40" t="s">
        <v>175</v>
      </c>
      <c r="P38" s="41" t="s">
        <v>195</v>
      </c>
    </row>
    <row r="39" spans="1:17" s="41" customFormat="1">
      <c r="A39" s="36">
        <v>2320</v>
      </c>
      <c r="B39" s="43" t="s">
        <v>79</v>
      </c>
      <c r="C39" s="43" t="s">
        <v>80</v>
      </c>
      <c r="D39" s="38">
        <v>43878</v>
      </c>
      <c r="E39" s="39">
        <v>17483.397064230528</v>
      </c>
      <c r="F39" s="40" t="s">
        <v>175</v>
      </c>
      <c r="G39" s="41" t="s">
        <v>75</v>
      </c>
      <c r="J39" s="36">
        <v>2345</v>
      </c>
      <c r="K39" s="43" t="s">
        <v>56</v>
      </c>
      <c r="L39" s="43" t="s">
        <v>55</v>
      </c>
      <c r="M39" s="38">
        <v>43877</v>
      </c>
      <c r="N39" s="39">
        <v>16980.924183975316</v>
      </c>
      <c r="O39" s="40" t="s">
        <v>177</v>
      </c>
      <c r="P39" s="41" t="s">
        <v>195</v>
      </c>
    </row>
    <row r="40" spans="1:17" s="41" customFormat="1">
      <c r="A40" s="36">
        <v>2321</v>
      </c>
      <c r="B40" s="43" t="s">
        <v>81</v>
      </c>
      <c r="C40" s="43" t="s">
        <v>80</v>
      </c>
      <c r="D40" s="38">
        <v>43883</v>
      </c>
      <c r="E40" s="39">
        <v>8669.1078080381176</v>
      </c>
      <c r="F40" s="40" t="s">
        <v>175</v>
      </c>
      <c r="G40" s="41" t="s">
        <v>75</v>
      </c>
      <c r="J40" s="36">
        <v>2346</v>
      </c>
      <c r="K40" s="37" t="s">
        <v>63</v>
      </c>
      <c r="L40" s="37" t="s">
        <v>55</v>
      </c>
      <c r="M40" s="38">
        <v>43878</v>
      </c>
      <c r="N40" s="39">
        <v>13882.95082158498</v>
      </c>
      <c r="O40" s="40" t="s">
        <v>175</v>
      </c>
      <c r="P40" s="41" t="s">
        <v>195</v>
      </c>
    </row>
    <row r="41" spans="1:17" s="41" customFormat="1">
      <c r="A41" s="36">
        <v>2322</v>
      </c>
      <c r="B41" s="43" t="s">
        <v>101</v>
      </c>
      <c r="C41" s="43" t="s">
        <v>80</v>
      </c>
      <c r="D41" s="38">
        <v>43877</v>
      </c>
      <c r="E41" s="39">
        <v>3534.3227423446779</v>
      </c>
      <c r="F41" s="40" t="s">
        <v>175</v>
      </c>
      <c r="G41" s="41" t="s">
        <v>75</v>
      </c>
      <c r="J41" s="36">
        <v>2348</v>
      </c>
      <c r="K41" s="43" t="s">
        <v>70</v>
      </c>
      <c r="L41" s="43" t="s">
        <v>55</v>
      </c>
      <c r="M41" s="38">
        <v>43880</v>
      </c>
      <c r="N41" s="39">
        <v>14920.378235353073</v>
      </c>
      <c r="O41" s="40" t="s">
        <v>175</v>
      </c>
      <c r="P41" s="41" t="s">
        <v>195</v>
      </c>
    </row>
    <row r="42" spans="1:17" s="41" customFormat="1">
      <c r="A42" s="36">
        <v>2323</v>
      </c>
      <c r="B42" s="43" t="s">
        <v>103</v>
      </c>
      <c r="C42" s="43" t="s">
        <v>80</v>
      </c>
      <c r="D42" s="38">
        <v>43878</v>
      </c>
      <c r="E42" s="39">
        <v>14810.192567079619</v>
      </c>
      <c r="F42" s="40" t="s">
        <v>175</v>
      </c>
      <c r="G42" s="41" t="s">
        <v>75</v>
      </c>
      <c r="J42" s="36">
        <v>2350</v>
      </c>
      <c r="K42" s="43" t="s">
        <v>71</v>
      </c>
      <c r="L42" s="43" t="s">
        <v>55</v>
      </c>
      <c r="M42" s="38">
        <v>43886</v>
      </c>
      <c r="N42" s="39">
        <v>6367.6622843273199</v>
      </c>
      <c r="O42" s="40" t="s">
        <v>175</v>
      </c>
      <c r="P42" s="41" t="s">
        <v>195</v>
      </c>
    </row>
    <row r="43" spans="1:17" s="41" customFormat="1">
      <c r="A43" s="36">
        <v>2324</v>
      </c>
      <c r="B43" s="37" t="s">
        <v>113</v>
      </c>
      <c r="C43" s="37" t="s">
        <v>23</v>
      </c>
      <c r="D43" s="38">
        <v>43908</v>
      </c>
      <c r="E43" s="39">
        <v>943.39622641509459</v>
      </c>
      <c r="F43" s="40" t="s">
        <v>175</v>
      </c>
      <c r="G43" s="41" t="s">
        <v>196</v>
      </c>
      <c r="J43" s="36">
        <v>2352</v>
      </c>
      <c r="K43" s="43" t="s">
        <v>47</v>
      </c>
      <c r="L43" s="43" t="s">
        <v>48</v>
      </c>
      <c r="M43" s="38">
        <v>43893</v>
      </c>
      <c r="N43" s="39">
        <v>16797.972332416302</v>
      </c>
      <c r="O43" s="40" t="s">
        <v>175</v>
      </c>
      <c r="P43" s="41" t="s">
        <v>195</v>
      </c>
    </row>
    <row r="44" spans="1:17" s="41" customFormat="1">
      <c r="A44" s="36">
        <v>2324</v>
      </c>
      <c r="B44" s="43" t="s">
        <v>114</v>
      </c>
      <c r="C44" s="43" t="s">
        <v>111</v>
      </c>
      <c r="D44" s="38">
        <v>43879</v>
      </c>
      <c r="E44" s="39">
        <v>15127.741288934456</v>
      </c>
      <c r="F44" s="40" t="s">
        <v>176</v>
      </c>
      <c r="G44" s="41" t="s">
        <v>196</v>
      </c>
      <c r="J44" s="36">
        <v>2354</v>
      </c>
      <c r="K44" s="43" t="s">
        <v>65</v>
      </c>
      <c r="L44" s="43" t="s">
        <v>48</v>
      </c>
      <c r="M44" s="38">
        <v>43886</v>
      </c>
      <c r="N44" s="39">
        <v>9198.9628054440691</v>
      </c>
      <c r="O44" s="40" t="s">
        <v>175</v>
      </c>
      <c r="P44" s="41" t="s">
        <v>195</v>
      </c>
    </row>
    <row r="45" spans="1:17" s="41" customFormat="1">
      <c r="A45" s="36">
        <v>2325</v>
      </c>
      <c r="B45" s="43" t="s">
        <v>122</v>
      </c>
      <c r="C45" s="43" t="s">
        <v>111</v>
      </c>
      <c r="D45" s="38">
        <v>43880</v>
      </c>
      <c r="E45" s="39">
        <v>13773.738625286036</v>
      </c>
      <c r="F45" s="40" t="s">
        <v>175</v>
      </c>
      <c r="G45" s="41" t="s">
        <v>196</v>
      </c>
      <c r="J45" s="36">
        <v>2355</v>
      </c>
      <c r="K45" s="43" t="s">
        <v>69</v>
      </c>
      <c r="L45" s="43" t="s">
        <v>48</v>
      </c>
      <c r="M45" s="38">
        <v>43889</v>
      </c>
      <c r="N45" s="39">
        <v>7240.2522661980665</v>
      </c>
      <c r="O45" s="40" t="s">
        <v>176</v>
      </c>
      <c r="P45" s="41" t="s">
        <v>195</v>
      </c>
    </row>
    <row r="46" spans="1:17" s="41" customFormat="1">
      <c r="A46" s="36">
        <v>2326</v>
      </c>
      <c r="B46" s="43" t="s">
        <v>121</v>
      </c>
      <c r="C46" s="43" t="s">
        <v>111</v>
      </c>
      <c r="D46" s="38">
        <v>43881</v>
      </c>
      <c r="E46" s="39">
        <v>16113.578934160503</v>
      </c>
      <c r="F46" s="40" t="s">
        <v>176</v>
      </c>
      <c r="G46" s="41" t="s">
        <v>196</v>
      </c>
      <c r="J46" s="36">
        <v>2357</v>
      </c>
      <c r="K46" s="37" t="s">
        <v>41</v>
      </c>
      <c r="L46" s="37" t="s">
        <v>41</v>
      </c>
      <c r="M46" s="38">
        <v>43896</v>
      </c>
      <c r="N46" s="39">
        <v>1505.5587920377179</v>
      </c>
      <c r="O46" s="40" t="s">
        <v>177</v>
      </c>
      <c r="P46" s="41" t="s">
        <v>195</v>
      </c>
    </row>
    <row r="47" spans="1:17" s="41" customFormat="1">
      <c r="A47" s="36">
        <v>2327</v>
      </c>
      <c r="B47" s="43" t="s">
        <v>127</v>
      </c>
      <c r="C47" s="43" t="s">
        <v>111</v>
      </c>
      <c r="D47" s="38">
        <v>43882</v>
      </c>
      <c r="E47" s="39">
        <v>15685.25239030997</v>
      </c>
      <c r="F47" s="40" t="s">
        <v>175</v>
      </c>
      <c r="G47" s="41" t="s">
        <v>196</v>
      </c>
      <c r="J47" s="36">
        <v>2359</v>
      </c>
      <c r="K47" s="37" t="s">
        <v>33</v>
      </c>
      <c r="L47" s="37" t="s">
        <v>23</v>
      </c>
      <c r="M47" s="38">
        <v>43902</v>
      </c>
      <c r="N47" s="39">
        <v>11413.412431566545</v>
      </c>
      <c r="O47" s="40" t="s">
        <v>176</v>
      </c>
      <c r="P47" s="41" t="s">
        <v>195</v>
      </c>
    </row>
    <row r="48" spans="1:17" s="41" customFormat="1">
      <c r="A48" s="36">
        <v>2328</v>
      </c>
      <c r="B48" s="43" t="s">
        <v>110</v>
      </c>
      <c r="C48" s="43" t="s">
        <v>111</v>
      </c>
      <c r="D48" s="38">
        <v>43883</v>
      </c>
      <c r="E48" s="39">
        <v>9090.2652342097481</v>
      </c>
      <c r="F48" s="40" t="s">
        <v>176</v>
      </c>
      <c r="G48" s="41" t="s">
        <v>75</v>
      </c>
      <c r="J48" s="36">
        <v>2360</v>
      </c>
      <c r="K48" s="37" t="s">
        <v>59</v>
      </c>
      <c r="L48" s="37" t="s">
        <v>23</v>
      </c>
      <c r="M48" s="38">
        <v>43905</v>
      </c>
      <c r="N48" s="39">
        <v>15350.030415041188</v>
      </c>
      <c r="O48" s="40" t="s">
        <v>175</v>
      </c>
      <c r="P48" s="41" t="s">
        <v>195</v>
      </c>
    </row>
    <row r="49" spans="1:17" s="41" customFormat="1">
      <c r="A49" s="36">
        <v>2329</v>
      </c>
      <c r="B49" s="43" t="s">
        <v>112</v>
      </c>
      <c r="C49" s="43" t="s">
        <v>111</v>
      </c>
      <c r="D49" s="38">
        <v>43884</v>
      </c>
      <c r="E49" s="39">
        <v>19721.405173944611</v>
      </c>
      <c r="F49" s="40" t="s">
        <v>175</v>
      </c>
      <c r="G49" s="41" t="s">
        <v>75</v>
      </c>
      <c r="J49" s="36">
        <v>2362</v>
      </c>
      <c r="K49" s="37" t="s">
        <v>22</v>
      </c>
      <c r="L49" s="37" t="s">
        <v>23</v>
      </c>
      <c r="M49" s="38">
        <v>43911</v>
      </c>
      <c r="N49" s="39">
        <v>16018.679802952924</v>
      </c>
      <c r="O49" s="40" t="s">
        <v>175</v>
      </c>
      <c r="P49" s="41" t="s">
        <v>195</v>
      </c>
    </row>
    <row r="50" spans="1:17" s="41" customFormat="1">
      <c r="A50" s="36">
        <v>2330</v>
      </c>
      <c r="B50" s="37" t="s">
        <v>117</v>
      </c>
      <c r="C50" s="37" t="s">
        <v>86</v>
      </c>
      <c r="D50" s="38">
        <v>43883</v>
      </c>
      <c r="E50" s="39">
        <v>8146.7533100203764</v>
      </c>
      <c r="F50" s="40" t="s">
        <v>176</v>
      </c>
      <c r="G50" s="41" t="s">
        <v>196</v>
      </c>
      <c r="J50" s="36">
        <v>2364</v>
      </c>
      <c r="K50" s="37" t="s">
        <v>27</v>
      </c>
      <c r="L50" s="37" t="s">
        <v>23</v>
      </c>
      <c r="M50" s="38">
        <v>43917</v>
      </c>
      <c r="N50" s="39">
        <v>14196.167372013524</v>
      </c>
      <c r="O50" s="40" t="s">
        <v>175</v>
      </c>
      <c r="P50" s="41" t="s">
        <v>195</v>
      </c>
    </row>
    <row r="51" spans="1:17" s="41" customFormat="1">
      <c r="A51" s="36">
        <v>2331</v>
      </c>
      <c r="B51" s="37" t="s">
        <v>120</v>
      </c>
      <c r="C51" s="37" t="s">
        <v>86</v>
      </c>
      <c r="D51" s="38">
        <v>43877</v>
      </c>
      <c r="E51" s="39">
        <v>13490.797710112194</v>
      </c>
      <c r="F51" s="40" t="s">
        <v>175</v>
      </c>
      <c r="G51" s="41" t="s">
        <v>196</v>
      </c>
      <c r="J51" s="36">
        <v>2365</v>
      </c>
      <c r="K51" s="37" t="s">
        <v>30</v>
      </c>
      <c r="L51" s="37" t="s">
        <v>23</v>
      </c>
      <c r="M51" s="38">
        <v>43920</v>
      </c>
      <c r="N51" s="39">
        <v>4786.3005448188642</v>
      </c>
      <c r="O51" s="40" t="s">
        <v>176</v>
      </c>
      <c r="P51" s="41" t="s">
        <v>195</v>
      </c>
    </row>
    <row r="52" spans="1:17" s="41" customFormat="1">
      <c r="A52" s="36">
        <v>2332</v>
      </c>
      <c r="B52" s="46" t="s">
        <v>85</v>
      </c>
      <c r="C52" s="37" t="s">
        <v>86</v>
      </c>
      <c r="D52" s="38">
        <v>43878</v>
      </c>
      <c r="E52" s="39">
        <v>17350.851011862465</v>
      </c>
      <c r="F52" s="40" t="s">
        <v>176</v>
      </c>
      <c r="G52" s="41" t="s">
        <v>75</v>
      </c>
      <c r="J52" s="36">
        <v>2367</v>
      </c>
      <c r="K52" s="37" t="s">
        <v>31</v>
      </c>
      <c r="L52" s="37" t="s">
        <v>23</v>
      </c>
      <c r="M52" s="38">
        <v>43926</v>
      </c>
      <c r="N52" s="39">
        <v>9463.0714530929617</v>
      </c>
      <c r="O52" s="40" t="s">
        <v>177</v>
      </c>
      <c r="P52" s="41" t="s">
        <v>195</v>
      </c>
    </row>
    <row r="53" spans="1:17" s="41" customFormat="1">
      <c r="A53" s="36">
        <v>2333</v>
      </c>
      <c r="B53" s="37" t="s">
        <v>100</v>
      </c>
      <c r="C53" s="37" t="s">
        <v>86</v>
      </c>
      <c r="D53" s="38">
        <v>43879</v>
      </c>
      <c r="E53" s="39">
        <v>6934.3275012887243</v>
      </c>
      <c r="F53" s="40" t="s">
        <v>175</v>
      </c>
      <c r="G53" s="41" t="s">
        <v>75</v>
      </c>
      <c r="J53" s="36">
        <v>2369</v>
      </c>
      <c r="K53" s="37" t="s">
        <v>34</v>
      </c>
      <c r="L53" s="37" t="s">
        <v>23</v>
      </c>
      <c r="M53" s="38">
        <v>43932</v>
      </c>
      <c r="N53" s="39">
        <v>8855.5319094654769</v>
      </c>
      <c r="O53" s="40" t="s">
        <v>176</v>
      </c>
      <c r="P53" s="41" t="s">
        <v>195</v>
      </c>
    </row>
    <row r="54" spans="1:17" s="41" customFormat="1">
      <c r="A54" s="36">
        <v>2334</v>
      </c>
      <c r="B54" s="43" t="s">
        <v>115</v>
      </c>
      <c r="C54" s="43" t="s">
        <v>116</v>
      </c>
      <c r="D54" s="38">
        <v>43880</v>
      </c>
      <c r="E54" s="39">
        <v>6256.9301565583446</v>
      </c>
      <c r="F54" s="40" t="s">
        <v>176</v>
      </c>
      <c r="G54" s="41" t="s">
        <v>196</v>
      </c>
      <c r="J54" s="36">
        <v>2370</v>
      </c>
      <c r="K54" s="37" t="s">
        <v>35</v>
      </c>
      <c r="L54" s="37" t="s">
        <v>23</v>
      </c>
      <c r="M54" s="38">
        <v>43935</v>
      </c>
      <c r="N54" s="39">
        <v>14405.422860440593</v>
      </c>
      <c r="O54" s="40" t="s">
        <v>175</v>
      </c>
      <c r="P54" s="41" t="s">
        <v>195</v>
      </c>
    </row>
    <row r="55" spans="1:17" s="41" customFormat="1">
      <c r="A55" s="36">
        <v>2335</v>
      </c>
      <c r="B55" s="43" t="s">
        <v>132</v>
      </c>
      <c r="C55" s="43" t="s">
        <v>116</v>
      </c>
      <c r="D55" s="38">
        <v>43883</v>
      </c>
      <c r="E55" s="39">
        <v>13537.607559502449</v>
      </c>
      <c r="F55" s="40" t="s">
        <v>175</v>
      </c>
      <c r="G55" s="41" t="s">
        <v>196</v>
      </c>
      <c r="J55" s="36">
        <v>2372</v>
      </c>
      <c r="K55" s="37" t="s">
        <v>38</v>
      </c>
      <c r="L55" s="37" t="s">
        <v>23</v>
      </c>
      <c r="M55" s="38">
        <v>43941</v>
      </c>
      <c r="N55" s="39">
        <v>9433.433370372537</v>
      </c>
      <c r="O55" s="40" t="s">
        <v>175</v>
      </c>
      <c r="P55" s="41" t="s">
        <v>195</v>
      </c>
    </row>
    <row r="56" spans="1:17" s="41" customFormat="1">
      <c r="A56" s="36">
        <v>2336</v>
      </c>
      <c r="B56" s="37" t="s">
        <v>92</v>
      </c>
      <c r="C56" s="37" t="s">
        <v>62</v>
      </c>
      <c r="D56" s="38">
        <v>43886</v>
      </c>
      <c r="E56" s="39">
        <v>17070.381873553648</v>
      </c>
      <c r="F56" s="40" t="s">
        <v>175</v>
      </c>
      <c r="G56" s="41" t="s">
        <v>75</v>
      </c>
      <c r="J56" s="36">
        <v>2373</v>
      </c>
      <c r="K56" s="37" t="s">
        <v>39</v>
      </c>
      <c r="L56" s="37" t="s">
        <v>23</v>
      </c>
      <c r="M56" s="38">
        <v>43944</v>
      </c>
      <c r="N56" s="39">
        <v>9975.6704286862787</v>
      </c>
      <c r="O56" s="40" t="s">
        <v>177</v>
      </c>
      <c r="P56" s="41" t="s">
        <v>195</v>
      </c>
    </row>
    <row r="57" spans="1:17" s="41" customFormat="1">
      <c r="A57" s="36">
        <v>2337</v>
      </c>
      <c r="B57" s="37" t="s">
        <v>96</v>
      </c>
      <c r="C57" s="37" t="s">
        <v>62</v>
      </c>
      <c r="D57" s="38">
        <v>43889</v>
      </c>
      <c r="E57" s="39">
        <v>12446.920170380285</v>
      </c>
      <c r="F57" s="40" t="s">
        <v>175</v>
      </c>
      <c r="G57" s="41" t="s">
        <v>75</v>
      </c>
      <c r="J57" s="36">
        <v>2375</v>
      </c>
      <c r="K57" s="37" t="s">
        <v>40</v>
      </c>
      <c r="L57" s="37" t="s">
        <v>23</v>
      </c>
      <c r="M57" s="38">
        <v>43950</v>
      </c>
      <c r="N57" s="39">
        <v>6266.016511188539</v>
      </c>
      <c r="O57" s="40" t="s">
        <v>175</v>
      </c>
      <c r="P57" s="41" t="s">
        <v>195</v>
      </c>
    </row>
    <row r="58" spans="1:17" s="41" customFormat="1" ht="15">
      <c r="A58" s="36">
        <v>2338</v>
      </c>
      <c r="B58" s="37" t="s">
        <v>61</v>
      </c>
      <c r="C58" s="37" t="s">
        <v>62</v>
      </c>
      <c r="D58" s="38">
        <v>43893</v>
      </c>
      <c r="E58" s="39">
        <v>5429.5333047743807</v>
      </c>
      <c r="F58" s="40" t="s">
        <v>175</v>
      </c>
      <c r="G58" s="41" t="s">
        <v>195</v>
      </c>
      <c r="I58"/>
      <c r="J58" s="36">
        <v>2376</v>
      </c>
      <c r="K58" s="43" t="s">
        <v>72</v>
      </c>
      <c r="L58" s="43" t="s">
        <v>72</v>
      </c>
      <c r="M58" s="38">
        <v>43953</v>
      </c>
      <c r="N58" s="39">
        <v>2774.6963826423475</v>
      </c>
      <c r="O58" s="40" t="s">
        <v>175</v>
      </c>
      <c r="P58" s="41" t="s">
        <v>195</v>
      </c>
      <c r="Q58"/>
    </row>
    <row r="59" spans="1:17" s="41" customFormat="1">
      <c r="A59" s="36">
        <v>2339</v>
      </c>
      <c r="B59" s="37" t="s">
        <v>105</v>
      </c>
      <c r="C59" s="37" t="s">
        <v>62</v>
      </c>
      <c r="D59" s="38">
        <v>43896</v>
      </c>
      <c r="E59" s="39">
        <v>7673.1261891958848</v>
      </c>
      <c r="F59" s="40" t="s">
        <v>175</v>
      </c>
      <c r="G59" s="41" t="s">
        <v>75</v>
      </c>
      <c r="J59" s="36">
        <v>2378</v>
      </c>
      <c r="K59" s="43" t="s">
        <v>53</v>
      </c>
      <c r="L59" s="43" t="s">
        <v>53</v>
      </c>
      <c r="M59" s="38">
        <v>43959</v>
      </c>
      <c r="N59" s="39">
        <v>2337.0514025561297</v>
      </c>
      <c r="O59" s="40" t="s">
        <v>175</v>
      </c>
      <c r="P59" s="41" t="s">
        <v>195</v>
      </c>
    </row>
    <row r="60" spans="1:17" s="41" customFormat="1" ht="15">
      <c r="A60" s="36">
        <v>2340</v>
      </c>
      <c r="B60" s="37" t="s">
        <v>51</v>
      </c>
      <c r="C60" s="37" t="s">
        <v>51</v>
      </c>
      <c r="D60" s="38">
        <v>43899</v>
      </c>
      <c r="E60" s="39">
        <v>1998.8440927829299</v>
      </c>
      <c r="F60" s="40" t="s">
        <v>175</v>
      </c>
      <c r="G60" s="41" t="s">
        <v>195</v>
      </c>
      <c r="I60"/>
      <c r="J60" s="36">
        <v>2379</v>
      </c>
      <c r="K60" s="37" t="s">
        <v>43</v>
      </c>
      <c r="L60" s="37" t="s">
        <v>23</v>
      </c>
      <c r="M60" s="38">
        <v>43962</v>
      </c>
      <c r="N60" s="39">
        <v>16408.364503748126</v>
      </c>
      <c r="O60" s="40" t="s">
        <v>175</v>
      </c>
      <c r="P60" s="41" t="s">
        <v>195</v>
      </c>
      <c r="Q60"/>
    </row>
    <row r="61" spans="1:17" s="41" customFormat="1">
      <c r="A61" s="36">
        <v>2341</v>
      </c>
      <c r="B61" s="43" t="s">
        <v>82</v>
      </c>
      <c r="C61" s="43" t="s">
        <v>84</v>
      </c>
      <c r="D61" s="38">
        <v>43902</v>
      </c>
      <c r="E61" s="39">
        <v>14874.375221154045</v>
      </c>
      <c r="F61" s="40" t="s">
        <v>175</v>
      </c>
      <c r="G61" s="41" t="s">
        <v>75</v>
      </c>
      <c r="J61" s="36">
        <v>2376</v>
      </c>
      <c r="K61" s="43" t="s">
        <v>72</v>
      </c>
      <c r="L61" s="43" t="s">
        <v>72</v>
      </c>
      <c r="M61" s="38">
        <v>43953</v>
      </c>
      <c r="N61" s="39">
        <v>2774.6963826423475</v>
      </c>
      <c r="O61" s="40" t="s">
        <v>175</v>
      </c>
      <c r="P61" s="41" t="s">
        <v>195</v>
      </c>
    </row>
    <row r="62" spans="1:17" s="41" customFormat="1" ht="15">
      <c r="A62" s="36">
        <v>2342</v>
      </c>
      <c r="B62" s="37" t="s">
        <v>28</v>
      </c>
      <c r="C62" s="37" t="s">
        <v>29</v>
      </c>
      <c r="D62" s="38">
        <v>43905</v>
      </c>
      <c r="E62" s="39">
        <v>5465.5869538844645</v>
      </c>
      <c r="F62" s="40" t="s">
        <v>175</v>
      </c>
      <c r="G62" s="41" t="s">
        <v>195</v>
      </c>
      <c r="I62"/>
      <c r="J62" s="36">
        <v>2283</v>
      </c>
      <c r="K62" s="37" t="s">
        <v>45</v>
      </c>
      <c r="L62" s="45" t="s">
        <v>46</v>
      </c>
      <c r="M62" s="38">
        <v>43869</v>
      </c>
      <c r="N62" s="39">
        <v>7663.2243031185435</v>
      </c>
      <c r="O62" s="40" t="s">
        <v>175</v>
      </c>
      <c r="P62" s="41" t="s">
        <v>195</v>
      </c>
      <c r="Q62"/>
    </row>
    <row r="63" spans="1:17" s="41" customFormat="1" ht="15">
      <c r="A63" s="36">
        <v>2343</v>
      </c>
      <c r="B63" s="37" t="s">
        <v>44</v>
      </c>
      <c r="C63" s="37" t="s">
        <v>44</v>
      </c>
      <c r="D63" s="38">
        <v>43908</v>
      </c>
      <c r="E63" s="39">
        <v>1756.0140993288487</v>
      </c>
      <c r="F63" s="40" t="s">
        <v>177</v>
      </c>
      <c r="G63" s="41" t="s">
        <v>195</v>
      </c>
      <c r="I63"/>
      <c r="J63" s="36">
        <v>2287</v>
      </c>
      <c r="K63" s="43" t="s">
        <v>49</v>
      </c>
      <c r="L63" s="45" t="s">
        <v>46</v>
      </c>
      <c r="M63" s="38">
        <v>43873</v>
      </c>
      <c r="N63" s="39">
        <v>6572.6028125459025</v>
      </c>
      <c r="O63" s="40" t="s">
        <v>175</v>
      </c>
      <c r="P63" s="41" t="s">
        <v>195</v>
      </c>
      <c r="Q63"/>
    </row>
    <row r="64" spans="1:17" s="41" customFormat="1" ht="15">
      <c r="A64" s="36">
        <v>2344</v>
      </c>
      <c r="B64" s="43" t="s">
        <v>54</v>
      </c>
      <c r="C64" s="43" t="s">
        <v>55</v>
      </c>
      <c r="D64" s="38">
        <v>43911</v>
      </c>
      <c r="E64" s="39">
        <v>10041.009508622745</v>
      </c>
      <c r="F64" s="40" t="s">
        <v>175</v>
      </c>
      <c r="G64" s="41" t="s">
        <v>195</v>
      </c>
      <c r="I64"/>
      <c r="J64" s="36">
        <v>2291</v>
      </c>
      <c r="K64" s="37" t="s">
        <v>52</v>
      </c>
      <c r="L64" s="45" t="s">
        <v>46</v>
      </c>
      <c r="M64" s="38">
        <v>43877</v>
      </c>
      <c r="N64" s="39">
        <v>946.29706221754259</v>
      </c>
      <c r="O64" s="40" t="s">
        <v>175</v>
      </c>
      <c r="P64" s="41" t="s">
        <v>195</v>
      </c>
      <c r="Q64"/>
    </row>
    <row r="65" spans="1:17" s="41" customFormat="1" ht="15">
      <c r="A65" s="36">
        <v>2345</v>
      </c>
      <c r="B65" s="43" t="s">
        <v>56</v>
      </c>
      <c r="C65" s="43" t="s">
        <v>55</v>
      </c>
      <c r="D65" s="38">
        <v>43877</v>
      </c>
      <c r="E65" s="39">
        <v>16980.924183975316</v>
      </c>
      <c r="F65" s="40" t="s">
        <v>177</v>
      </c>
      <c r="G65" s="41" t="s">
        <v>195</v>
      </c>
      <c r="I65"/>
      <c r="J65" s="36">
        <v>2300</v>
      </c>
      <c r="K65" s="43" t="s">
        <v>66</v>
      </c>
      <c r="L65" s="45" t="s">
        <v>46</v>
      </c>
      <c r="M65" s="38">
        <v>43879</v>
      </c>
      <c r="N65" s="39">
        <v>9024.8432631301148</v>
      </c>
      <c r="O65" s="40" t="s">
        <v>175</v>
      </c>
      <c r="P65" s="41" t="s">
        <v>195</v>
      </c>
      <c r="Q65"/>
    </row>
    <row r="66" spans="1:17" s="41" customFormat="1" ht="15">
      <c r="A66" s="36">
        <v>2346</v>
      </c>
      <c r="B66" s="37" t="s">
        <v>63</v>
      </c>
      <c r="C66" s="37" t="s">
        <v>55</v>
      </c>
      <c r="D66" s="38">
        <v>43878</v>
      </c>
      <c r="E66" s="39">
        <v>13882.95082158498</v>
      </c>
      <c r="F66" s="40" t="s">
        <v>175</v>
      </c>
      <c r="G66" s="41" t="s">
        <v>195</v>
      </c>
      <c r="I66"/>
      <c r="J66" s="36">
        <v>2304</v>
      </c>
      <c r="K66" s="43" t="s">
        <v>57</v>
      </c>
      <c r="L66" s="43" t="s">
        <v>37</v>
      </c>
      <c r="M66" s="38">
        <v>43872</v>
      </c>
      <c r="N66" s="39">
        <v>16043.742052710162</v>
      </c>
      <c r="O66" s="40" t="s">
        <v>175</v>
      </c>
      <c r="P66" s="41" t="s">
        <v>195</v>
      </c>
      <c r="Q66"/>
    </row>
    <row r="67" spans="1:17" s="41" customFormat="1">
      <c r="A67" s="36">
        <v>2347</v>
      </c>
      <c r="B67" s="43" t="s">
        <v>128</v>
      </c>
      <c r="C67" s="43" t="s">
        <v>55</v>
      </c>
      <c r="D67" s="38">
        <v>43879</v>
      </c>
      <c r="E67" s="39">
        <v>8686.5587860946289</v>
      </c>
      <c r="F67" s="40" t="s">
        <v>177</v>
      </c>
      <c r="G67" s="41" t="s">
        <v>196</v>
      </c>
      <c r="J67" s="36">
        <v>2310</v>
      </c>
      <c r="K67" s="43" t="s">
        <v>72</v>
      </c>
      <c r="L67" s="43" t="s">
        <v>37</v>
      </c>
      <c r="M67" s="38">
        <v>43883</v>
      </c>
      <c r="N67" s="39">
        <v>5627.0653556995712</v>
      </c>
      <c r="O67" s="40" t="s">
        <v>175</v>
      </c>
      <c r="P67" s="41" t="s">
        <v>195</v>
      </c>
    </row>
    <row r="68" spans="1:17" s="41" customFormat="1" ht="15">
      <c r="A68" s="36">
        <v>2348</v>
      </c>
      <c r="B68" s="43" t="s">
        <v>70</v>
      </c>
      <c r="C68" s="43" t="s">
        <v>55</v>
      </c>
      <c r="D68" s="38">
        <v>43880</v>
      </c>
      <c r="E68" s="39">
        <v>14920.378235353073</v>
      </c>
      <c r="F68" s="40" t="s">
        <v>175</v>
      </c>
      <c r="G68" s="41" t="s">
        <v>195</v>
      </c>
      <c r="I68"/>
      <c r="J68" s="36">
        <v>2313</v>
      </c>
      <c r="K68" s="43" t="s">
        <v>24</v>
      </c>
      <c r="L68" s="43" t="s">
        <v>25</v>
      </c>
      <c r="M68" s="38">
        <v>43879</v>
      </c>
      <c r="N68" s="39">
        <v>5416.9613441102447</v>
      </c>
      <c r="O68" s="40" t="s">
        <v>177</v>
      </c>
      <c r="P68" s="41" t="s">
        <v>195</v>
      </c>
      <c r="Q68"/>
    </row>
    <row r="69" spans="1:17" s="41" customFormat="1">
      <c r="A69" s="36">
        <v>2349</v>
      </c>
      <c r="B69" s="43" t="s">
        <v>131</v>
      </c>
      <c r="C69" s="43" t="s">
        <v>55</v>
      </c>
      <c r="D69" s="38">
        <v>43883</v>
      </c>
      <c r="E69" s="39">
        <v>17261.189402533786</v>
      </c>
      <c r="F69" s="40" t="s">
        <v>176</v>
      </c>
      <c r="G69" s="41" t="s">
        <v>196</v>
      </c>
      <c r="J69" s="36">
        <v>2315</v>
      </c>
      <c r="K69" s="43" t="s">
        <v>32</v>
      </c>
      <c r="L69" s="43" t="s">
        <v>25</v>
      </c>
      <c r="M69" s="38">
        <v>43883</v>
      </c>
      <c r="N69" s="39">
        <v>10733.416447724276</v>
      </c>
      <c r="O69" s="40" t="s">
        <v>175</v>
      </c>
      <c r="P69" s="41" t="s">
        <v>195</v>
      </c>
    </row>
    <row r="70" spans="1:17" s="41" customFormat="1" ht="15">
      <c r="A70" s="36">
        <v>2350</v>
      </c>
      <c r="B70" s="43" t="s">
        <v>71</v>
      </c>
      <c r="C70" s="43" t="s">
        <v>55</v>
      </c>
      <c r="D70" s="38">
        <v>43886</v>
      </c>
      <c r="E70" s="39">
        <v>6367.6622843273199</v>
      </c>
      <c r="F70" s="40" t="s">
        <v>175</v>
      </c>
      <c r="G70" s="41" t="s">
        <v>195</v>
      </c>
      <c r="I70"/>
      <c r="J70" s="36">
        <v>2340</v>
      </c>
      <c r="K70" s="37" t="s">
        <v>51</v>
      </c>
      <c r="L70" s="37" t="s">
        <v>51</v>
      </c>
      <c r="M70" s="38">
        <v>43899</v>
      </c>
      <c r="N70" s="39">
        <v>1998.8440927829299</v>
      </c>
      <c r="O70" s="40" t="s">
        <v>175</v>
      </c>
      <c r="P70" s="41" t="s">
        <v>195</v>
      </c>
      <c r="Q70"/>
    </row>
    <row r="71" spans="1:17" s="41" customFormat="1">
      <c r="A71" s="36">
        <v>2351</v>
      </c>
      <c r="B71" s="43" t="s">
        <v>119</v>
      </c>
      <c r="C71" s="43" t="s">
        <v>119</v>
      </c>
      <c r="D71" s="38">
        <v>43889</v>
      </c>
      <c r="E71" s="39">
        <v>1037.8343786103671</v>
      </c>
      <c r="F71" s="40" t="s">
        <v>175</v>
      </c>
      <c r="G71" s="41" t="s">
        <v>196</v>
      </c>
      <c r="J71" s="36">
        <v>2342</v>
      </c>
      <c r="K71" s="37" t="s">
        <v>28</v>
      </c>
      <c r="L71" s="37" t="s">
        <v>29</v>
      </c>
      <c r="M71" s="38">
        <v>43905</v>
      </c>
      <c r="N71" s="39">
        <v>5465.5869538844645</v>
      </c>
      <c r="O71" s="40" t="s">
        <v>175</v>
      </c>
      <c r="P71" s="41" t="s">
        <v>195</v>
      </c>
    </row>
    <row r="72" spans="1:17" s="41" customFormat="1" ht="15">
      <c r="A72" s="36">
        <v>2352</v>
      </c>
      <c r="B72" s="43" t="s">
        <v>47</v>
      </c>
      <c r="C72" s="43" t="s">
        <v>48</v>
      </c>
      <c r="D72" s="38">
        <v>43893</v>
      </c>
      <c r="E72" s="39">
        <v>16797.972332416302</v>
      </c>
      <c r="F72" s="40" t="s">
        <v>175</v>
      </c>
      <c r="G72" s="41" t="s">
        <v>195</v>
      </c>
      <c r="I72"/>
      <c r="J72" s="36">
        <v>2345</v>
      </c>
      <c r="K72" s="43" t="s">
        <v>56</v>
      </c>
      <c r="L72" s="43" t="s">
        <v>55</v>
      </c>
      <c r="M72" s="38">
        <v>43877</v>
      </c>
      <c r="N72" s="39">
        <v>16980.924183975316</v>
      </c>
      <c r="O72" s="40" t="s">
        <v>177</v>
      </c>
      <c r="P72" s="41" t="s">
        <v>195</v>
      </c>
      <c r="Q72"/>
    </row>
    <row r="73" spans="1:17" s="41" customFormat="1">
      <c r="A73" s="36">
        <v>2353</v>
      </c>
      <c r="B73" s="43" t="s">
        <v>36</v>
      </c>
      <c r="C73" s="43" t="s">
        <v>48</v>
      </c>
      <c r="D73" s="38">
        <v>43896</v>
      </c>
      <c r="E73" s="39">
        <v>17112.816660503559</v>
      </c>
      <c r="F73" s="40" t="s">
        <v>177</v>
      </c>
      <c r="G73" s="41" t="s">
        <v>75</v>
      </c>
      <c r="J73" s="36">
        <v>2350</v>
      </c>
      <c r="K73" s="43" t="s">
        <v>71</v>
      </c>
      <c r="L73" s="43" t="s">
        <v>55</v>
      </c>
      <c r="M73" s="38">
        <v>43886</v>
      </c>
      <c r="N73" s="39">
        <v>6367.6622843273199</v>
      </c>
      <c r="O73" s="40" t="s">
        <v>175</v>
      </c>
      <c r="P73" s="41" t="s">
        <v>195</v>
      </c>
    </row>
    <row r="74" spans="1:17" s="41" customFormat="1" ht="15">
      <c r="A74" s="36">
        <v>2354</v>
      </c>
      <c r="B74" s="43" t="s">
        <v>65</v>
      </c>
      <c r="C74" s="43" t="s">
        <v>48</v>
      </c>
      <c r="D74" s="38">
        <v>43886</v>
      </c>
      <c r="E74" s="39">
        <v>9198.9628054440691</v>
      </c>
      <c r="F74" s="40" t="s">
        <v>175</v>
      </c>
      <c r="G74" s="41" t="s">
        <v>195</v>
      </c>
      <c r="I74"/>
      <c r="J74" s="36">
        <v>2355</v>
      </c>
      <c r="K74" s="43" t="s">
        <v>69</v>
      </c>
      <c r="L74" s="43" t="s">
        <v>48</v>
      </c>
      <c r="M74" s="38">
        <v>43889</v>
      </c>
      <c r="N74" s="39">
        <v>7240.2522661980665</v>
      </c>
      <c r="O74" s="40" t="s">
        <v>176</v>
      </c>
      <c r="P74" s="41" t="s">
        <v>195</v>
      </c>
      <c r="Q74"/>
    </row>
    <row r="75" spans="1:17" s="41" customFormat="1" ht="15">
      <c r="A75" s="36">
        <v>2355</v>
      </c>
      <c r="B75" s="43" t="s">
        <v>69</v>
      </c>
      <c r="C75" s="43" t="s">
        <v>48</v>
      </c>
      <c r="D75" s="38">
        <v>43889</v>
      </c>
      <c r="E75" s="39">
        <v>7240.2522661980665</v>
      </c>
      <c r="F75" s="40" t="s">
        <v>176</v>
      </c>
      <c r="G75" s="41" t="s">
        <v>195</v>
      </c>
      <c r="I75"/>
      <c r="J75" s="36">
        <v>2357</v>
      </c>
      <c r="K75" s="37" t="s">
        <v>41</v>
      </c>
      <c r="L75" s="37" t="s">
        <v>41</v>
      </c>
      <c r="M75" s="38">
        <v>43896</v>
      </c>
      <c r="N75" s="39">
        <v>1505.5587920377179</v>
      </c>
      <c r="O75" s="40" t="s">
        <v>177</v>
      </c>
      <c r="P75" s="41" t="s">
        <v>195</v>
      </c>
      <c r="Q75"/>
    </row>
    <row r="76" spans="1:17" s="41" customFormat="1">
      <c r="A76" s="36">
        <v>2356</v>
      </c>
      <c r="B76" s="43" t="s">
        <v>72</v>
      </c>
      <c r="C76" s="43" t="s">
        <v>48</v>
      </c>
      <c r="D76" s="38">
        <v>43893</v>
      </c>
      <c r="E76" s="39">
        <v>10744.046331207825</v>
      </c>
      <c r="F76" s="40" t="s">
        <v>175</v>
      </c>
      <c r="G76" s="41" t="s">
        <v>196</v>
      </c>
      <c r="J76" s="36">
        <v>2359</v>
      </c>
      <c r="K76" s="37" t="s">
        <v>33</v>
      </c>
      <c r="L76" s="37" t="s">
        <v>23</v>
      </c>
      <c r="M76" s="38">
        <v>43902</v>
      </c>
      <c r="N76" s="39">
        <v>11413.412431566545</v>
      </c>
      <c r="O76" s="40" t="s">
        <v>176</v>
      </c>
      <c r="P76" s="41" t="s">
        <v>195</v>
      </c>
    </row>
    <row r="77" spans="1:17" s="41" customFormat="1" ht="15">
      <c r="A77" s="36">
        <v>2357</v>
      </c>
      <c r="B77" s="37" t="s">
        <v>41</v>
      </c>
      <c r="C77" s="37" t="s">
        <v>41</v>
      </c>
      <c r="D77" s="38">
        <v>43896</v>
      </c>
      <c r="E77" s="39">
        <v>1505.5587920377179</v>
      </c>
      <c r="F77" s="40" t="s">
        <v>177</v>
      </c>
      <c r="G77" s="41" t="s">
        <v>195</v>
      </c>
      <c r="I77"/>
      <c r="J77" s="36">
        <v>2360</v>
      </c>
      <c r="K77" s="37" t="s">
        <v>59</v>
      </c>
      <c r="L77" s="37" t="s">
        <v>23</v>
      </c>
      <c r="M77" s="38">
        <v>43905</v>
      </c>
      <c r="N77" s="39">
        <v>15350.030415041188</v>
      </c>
      <c r="O77" s="40" t="s">
        <v>175</v>
      </c>
      <c r="P77" s="41" t="s">
        <v>195</v>
      </c>
      <c r="Q77"/>
    </row>
    <row r="78" spans="1:17" s="41" customFormat="1">
      <c r="A78" s="36">
        <v>2358</v>
      </c>
      <c r="B78" s="37" t="s">
        <v>106</v>
      </c>
      <c r="C78" s="37" t="s">
        <v>107</v>
      </c>
      <c r="D78" s="38">
        <v>43899</v>
      </c>
      <c r="E78" s="39">
        <v>10319.436602426593</v>
      </c>
      <c r="F78" s="40" t="s">
        <v>175</v>
      </c>
      <c r="G78" s="41" t="s">
        <v>75</v>
      </c>
      <c r="J78" s="36">
        <v>2362</v>
      </c>
      <c r="K78" s="37" t="s">
        <v>22</v>
      </c>
      <c r="L78" s="37" t="s">
        <v>23</v>
      </c>
      <c r="M78" s="38">
        <v>43911</v>
      </c>
      <c r="N78" s="39">
        <v>16018.679802952924</v>
      </c>
      <c r="O78" s="40" t="s">
        <v>175</v>
      </c>
      <c r="P78" s="41" t="s">
        <v>195</v>
      </c>
    </row>
    <row r="79" spans="1:17" s="41" customFormat="1" ht="15">
      <c r="A79" s="36">
        <v>2359</v>
      </c>
      <c r="B79" s="37" t="s">
        <v>33</v>
      </c>
      <c r="C79" s="37" t="s">
        <v>23</v>
      </c>
      <c r="D79" s="38">
        <v>43902</v>
      </c>
      <c r="E79" s="39">
        <v>11413.412431566545</v>
      </c>
      <c r="F79" s="40" t="s">
        <v>176</v>
      </c>
      <c r="G79" s="41" t="s">
        <v>195</v>
      </c>
      <c r="I79"/>
      <c r="Q79"/>
    </row>
    <row r="80" spans="1:17" s="41" customFormat="1" ht="15">
      <c r="A80" s="36">
        <v>2360</v>
      </c>
      <c r="B80" s="37" t="s">
        <v>59</v>
      </c>
      <c r="C80" s="37" t="s">
        <v>23</v>
      </c>
      <c r="D80" s="38">
        <v>43905</v>
      </c>
      <c r="E80" s="39">
        <v>15350.030415041188</v>
      </c>
      <c r="F80" s="40" t="s">
        <v>175</v>
      </c>
      <c r="G80" s="41" t="s">
        <v>195</v>
      </c>
      <c r="I80"/>
      <c r="J80"/>
      <c r="K80"/>
      <c r="L80"/>
      <c r="M80"/>
      <c r="N80"/>
      <c r="O80"/>
      <c r="P80"/>
      <c r="Q80"/>
    </row>
    <row r="81" spans="1:17" s="41" customFormat="1" ht="39">
      <c r="A81" s="36">
        <v>2362</v>
      </c>
      <c r="B81" s="37" t="s">
        <v>22</v>
      </c>
      <c r="C81" s="37" t="s">
        <v>23</v>
      </c>
      <c r="D81" s="38">
        <v>43911</v>
      </c>
      <c r="E81" s="39">
        <v>16018.679802952924</v>
      </c>
      <c r="F81" s="40" t="s">
        <v>175</v>
      </c>
      <c r="G81" s="41" t="s">
        <v>195</v>
      </c>
      <c r="I81"/>
      <c r="J81" s="31" t="s">
        <v>168</v>
      </c>
      <c r="K81" s="31" t="s">
        <v>169</v>
      </c>
      <c r="L81" s="31" t="s">
        <v>170</v>
      </c>
      <c r="M81" s="32" t="s">
        <v>171</v>
      </c>
      <c r="N81" s="73" t="s">
        <v>172</v>
      </c>
      <c r="O81" s="74" t="s">
        <v>173</v>
      </c>
      <c r="P81" s="74" t="s">
        <v>174</v>
      </c>
      <c r="Q81"/>
    </row>
    <row r="82" spans="1:17" s="41" customFormat="1">
      <c r="A82" s="36">
        <v>2363</v>
      </c>
      <c r="B82" s="37" t="s">
        <v>76</v>
      </c>
      <c r="C82" s="37" t="s">
        <v>23</v>
      </c>
      <c r="D82" s="38">
        <v>43914</v>
      </c>
      <c r="E82" s="39">
        <v>3680.8848006691796</v>
      </c>
      <c r="F82" s="40" t="s">
        <v>177</v>
      </c>
      <c r="G82" s="41" t="s">
        <v>75</v>
      </c>
      <c r="J82" s="36">
        <v>2284</v>
      </c>
      <c r="K82" s="48" t="s">
        <v>123</v>
      </c>
      <c r="L82" s="45" t="s">
        <v>46</v>
      </c>
      <c r="M82" s="38">
        <v>43870</v>
      </c>
      <c r="N82" s="39">
        <v>4752.4209272126727</v>
      </c>
      <c r="O82" s="40" t="s">
        <v>175</v>
      </c>
      <c r="P82" s="41" t="s">
        <v>196</v>
      </c>
    </row>
    <row r="83" spans="1:17" s="41" customFormat="1" ht="15">
      <c r="A83" s="36">
        <v>2364</v>
      </c>
      <c r="B83" s="37" t="s">
        <v>27</v>
      </c>
      <c r="C83" s="37" t="s">
        <v>23</v>
      </c>
      <c r="D83" s="38">
        <v>43917</v>
      </c>
      <c r="E83" s="39">
        <v>14196.167372013524</v>
      </c>
      <c r="F83" s="40" t="s">
        <v>175</v>
      </c>
      <c r="G83" s="41" t="s">
        <v>195</v>
      </c>
      <c r="I83"/>
      <c r="J83" s="36">
        <v>2285</v>
      </c>
      <c r="K83" s="37" t="s">
        <v>50</v>
      </c>
      <c r="L83" s="45" t="s">
        <v>46</v>
      </c>
      <c r="M83" s="38">
        <v>43874</v>
      </c>
      <c r="N83" s="39">
        <v>17752.46615565888</v>
      </c>
      <c r="O83" s="40" t="s">
        <v>175</v>
      </c>
      <c r="P83" s="41" t="s">
        <v>195</v>
      </c>
      <c r="Q83"/>
    </row>
    <row r="84" spans="1:17" s="41" customFormat="1" ht="15">
      <c r="A84" s="36">
        <v>2365</v>
      </c>
      <c r="B84" s="37" t="s">
        <v>30</v>
      </c>
      <c r="C84" s="37" t="s">
        <v>23</v>
      </c>
      <c r="D84" s="38">
        <v>43920</v>
      </c>
      <c r="E84" s="39">
        <v>4786.3005448188642</v>
      </c>
      <c r="F84" s="40" t="s">
        <v>176</v>
      </c>
      <c r="G84" s="41" t="s">
        <v>195</v>
      </c>
      <c r="I84"/>
      <c r="J84" s="36">
        <v>2291</v>
      </c>
      <c r="K84" s="37" t="s">
        <v>52</v>
      </c>
      <c r="L84" s="45" t="s">
        <v>46</v>
      </c>
      <c r="M84" s="38">
        <v>43877</v>
      </c>
      <c r="N84" s="39">
        <v>946.29706221754259</v>
      </c>
      <c r="O84" s="40" t="s">
        <v>175</v>
      </c>
      <c r="P84" s="41" t="s">
        <v>195</v>
      </c>
      <c r="Q84"/>
    </row>
    <row r="85" spans="1:17" s="41" customFormat="1">
      <c r="A85" s="36">
        <v>2366</v>
      </c>
      <c r="B85" s="37" t="s">
        <v>118</v>
      </c>
      <c r="C85" s="37" t="s">
        <v>23</v>
      </c>
      <c r="D85" s="38">
        <v>43923</v>
      </c>
      <c r="E85" s="39">
        <v>10484.190666067925</v>
      </c>
      <c r="F85" s="40" t="s">
        <v>175</v>
      </c>
      <c r="G85" s="41" t="s">
        <v>196</v>
      </c>
      <c r="J85" s="36">
        <v>2292</v>
      </c>
      <c r="K85" s="43" t="s">
        <v>125</v>
      </c>
      <c r="L85" s="45" t="s">
        <v>46</v>
      </c>
      <c r="M85" s="38">
        <v>43878</v>
      </c>
      <c r="N85" s="39">
        <v>17809.988038486044</v>
      </c>
      <c r="O85" s="40" t="s">
        <v>175</v>
      </c>
      <c r="P85" s="41" t="s">
        <v>196</v>
      </c>
    </row>
    <row r="86" spans="1:17" s="41" customFormat="1" ht="15">
      <c r="A86" s="36">
        <v>2367</v>
      </c>
      <c r="B86" s="37" t="s">
        <v>31</v>
      </c>
      <c r="C86" s="37" t="s">
        <v>23</v>
      </c>
      <c r="D86" s="38">
        <v>43926</v>
      </c>
      <c r="E86" s="39">
        <v>9463.0714530929617</v>
      </c>
      <c r="F86" s="40" t="s">
        <v>177</v>
      </c>
      <c r="G86" s="41" t="s">
        <v>195</v>
      </c>
      <c r="I86"/>
      <c r="J86" s="36">
        <v>2293</v>
      </c>
      <c r="K86" s="43" t="s">
        <v>58</v>
      </c>
      <c r="L86" s="45" t="s">
        <v>46</v>
      </c>
      <c r="M86" s="38">
        <v>43879</v>
      </c>
      <c r="N86" s="39">
        <v>16119.065971440883</v>
      </c>
      <c r="O86" s="40" t="s">
        <v>175</v>
      </c>
      <c r="P86" s="41" t="s">
        <v>75</v>
      </c>
      <c r="Q86"/>
    </row>
    <row r="87" spans="1:17" s="41" customFormat="1">
      <c r="A87" s="36">
        <v>2368</v>
      </c>
      <c r="B87" s="37" t="s">
        <v>77</v>
      </c>
      <c r="C87" s="37" t="s">
        <v>77</v>
      </c>
      <c r="D87" s="38">
        <v>43929</v>
      </c>
      <c r="E87" s="39">
        <v>1051.2808259759154</v>
      </c>
      <c r="F87" s="40" t="s">
        <v>175</v>
      </c>
      <c r="G87" s="41" t="s">
        <v>75</v>
      </c>
      <c r="J87" s="36">
        <v>2301</v>
      </c>
      <c r="K87" s="43" t="s">
        <v>78</v>
      </c>
      <c r="L87" s="43" t="s">
        <v>37</v>
      </c>
      <c r="M87" s="38">
        <v>43880</v>
      </c>
      <c r="N87" s="39">
        <v>17212.227200865746</v>
      </c>
      <c r="O87" s="40" t="s">
        <v>175</v>
      </c>
      <c r="P87" s="41" t="s">
        <v>75</v>
      </c>
    </row>
    <row r="88" spans="1:17" s="41" customFormat="1" ht="15">
      <c r="A88" s="36">
        <v>2369</v>
      </c>
      <c r="B88" s="37" t="s">
        <v>34</v>
      </c>
      <c r="C88" s="37" t="s">
        <v>23</v>
      </c>
      <c r="D88" s="38">
        <v>43932</v>
      </c>
      <c r="E88" s="39">
        <v>8855.5319094654769</v>
      </c>
      <c r="F88" s="40" t="s">
        <v>176</v>
      </c>
      <c r="G88" s="41" t="s">
        <v>195</v>
      </c>
      <c r="I88"/>
      <c r="J88" s="36">
        <v>2303</v>
      </c>
      <c r="K88" s="43" t="s">
        <v>99</v>
      </c>
      <c r="L88" s="43" t="s">
        <v>37</v>
      </c>
      <c r="M88" s="38">
        <v>43874</v>
      </c>
      <c r="N88" s="39">
        <v>16755.097973938777</v>
      </c>
      <c r="O88" s="40" t="s">
        <v>175</v>
      </c>
      <c r="P88" s="41" t="s">
        <v>75</v>
      </c>
      <c r="Q88"/>
    </row>
    <row r="89" spans="1:17" s="41" customFormat="1" ht="15">
      <c r="A89" s="36">
        <v>2370</v>
      </c>
      <c r="B89" s="37" t="s">
        <v>35</v>
      </c>
      <c r="C89" s="37" t="s">
        <v>23</v>
      </c>
      <c r="D89" s="38">
        <v>43935</v>
      </c>
      <c r="E89" s="39">
        <v>14405.422860440593</v>
      </c>
      <c r="F89" s="40" t="s">
        <v>175</v>
      </c>
      <c r="G89" s="41" t="s">
        <v>195</v>
      </c>
      <c r="I89"/>
      <c r="J89" s="36">
        <v>2304</v>
      </c>
      <c r="K89" s="43" t="s">
        <v>57</v>
      </c>
      <c r="L89" s="43" t="s">
        <v>37</v>
      </c>
      <c r="M89" s="38">
        <v>43872</v>
      </c>
      <c r="N89" s="39">
        <v>16043.742052710162</v>
      </c>
      <c r="O89" s="40" t="s">
        <v>175</v>
      </c>
      <c r="P89" s="41" t="s">
        <v>195</v>
      </c>
      <c r="Q89"/>
    </row>
    <row r="90" spans="1:17" s="41" customFormat="1">
      <c r="A90" s="36">
        <v>2371</v>
      </c>
      <c r="B90" s="37" t="s">
        <v>87</v>
      </c>
      <c r="C90" s="37" t="s">
        <v>23</v>
      </c>
      <c r="D90" s="38">
        <v>43938</v>
      </c>
      <c r="E90" s="39">
        <v>19884.45238706551</v>
      </c>
      <c r="F90" s="40" t="s">
        <v>175</v>
      </c>
      <c r="G90" s="41" t="s">
        <v>75</v>
      </c>
      <c r="J90" s="36">
        <v>2309</v>
      </c>
      <c r="K90" s="37" t="s">
        <v>42</v>
      </c>
      <c r="L90" s="37" t="s">
        <v>42</v>
      </c>
      <c r="M90" s="38">
        <v>43882</v>
      </c>
      <c r="N90" s="39">
        <v>1684.2888224575604</v>
      </c>
      <c r="O90" s="40" t="s">
        <v>175</v>
      </c>
      <c r="P90" s="41" t="s">
        <v>195</v>
      </c>
    </row>
    <row r="91" spans="1:17" s="41" customFormat="1">
      <c r="A91" s="36">
        <v>2371</v>
      </c>
      <c r="B91" s="37" t="s">
        <v>88</v>
      </c>
      <c r="C91" s="37" t="s">
        <v>89</v>
      </c>
      <c r="D91" s="38">
        <v>43868</v>
      </c>
      <c r="E91" s="39">
        <v>18934.339036043664</v>
      </c>
      <c r="F91" s="40" t="s">
        <v>175</v>
      </c>
      <c r="G91" s="41" t="s">
        <v>75</v>
      </c>
      <c r="J91" s="36">
        <v>2314</v>
      </c>
      <c r="K91" s="37" t="s">
        <v>26</v>
      </c>
      <c r="L91" s="37" t="s">
        <v>25</v>
      </c>
      <c r="M91" s="38">
        <v>43880</v>
      </c>
      <c r="N91" s="39">
        <v>4203.9005067149701</v>
      </c>
      <c r="O91" s="40" t="s">
        <v>175</v>
      </c>
      <c r="P91" s="41" t="s">
        <v>195</v>
      </c>
    </row>
    <row r="92" spans="1:17" s="41" customFormat="1" ht="15">
      <c r="A92" s="36">
        <v>2372</v>
      </c>
      <c r="B92" s="37" t="s">
        <v>38</v>
      </c>
      <c r="C92" s="37" t="s">
        <v>23</v>
      </c>
      <c r="D92" s="38">
        <v>43941</v>
      </c>
      <c r="E92" s="39">
        <v>9433.433370372537</v>
      </c>
      <c r="F92" s="40" t="s">
        <v>175</v>
      </c>
      <c r="G92" s="41" t="s">
        <v>195</v>
      </c>
      <c r="I92"/>
      <c r="J92" s="36">
        <v>2316</v>
      </c>
      <c r="K92" s="43" t="s">
        <v>36</v>
      </c>
      <c r="L92" s="43" t="s">
        <v>25</v>
      </c>
      <c r="M92" s="38">
        <v>43877</v>
      </c>
      <c r="N92" s="39">
        <v>17109.473100109681</v>
      </c>
      <c r="O92" s="40" t="s">
        <v>175</v>
      </c>
      <c r="P92" s="41" t="s">
        <v>195</v>
      </c>
      <c r="Q92"/>
    </row>
    <row r="93" spans="1:17" s="41" customFormat="1" ht="15">
      <c r="A93" s="36">
        <v>2373</v>
      </c>
      <c r="B93" s="37" t="s">
        <v>39</v>
      </c>
      <c r="C93" s="37" t="s">
        <v>23</v>
      </c>
      <c r="D93" s="38">
        <v>43944</v>
      </c>
      <c r="E93" s="39">
        <v>9975.6704286862787</v>
      </c>
      <c r="F93" s="40" t="s">
        <v>177</v>
      </c>
      <c r="G93" s="41" t="s">
        <v>195</v>
      </c>
      <c r="I93"/>
      <c r="J93" s="36">
        <v>2317</v>
      </c>
      <c r="K93" s="37" t="s">
        <v>94</v>
      </c>
      <c r="L93" s="37" t="s">
        <v>95</v>
      </c>
      <c r="M93" s="38">
        <v>43878</v>
      </c>
      <c r="N93" s="39">
        <v>16361.856177167607</v>
      </c>
      <c r="O93" s="40" t="s">
        <v>175</v>
      </c>
      <c r="P93" s="41" t="s">
        <v>75</v>
      </c>
      <c r="Q93"/>
    </row>
    <row r="94" spans="1:17" s="41" customFormat="1">
      <c r="A94" s="36">
        <v>2374</v>
      </c>
      <c r="B94" s="37" t="s">
        <v>90</v>
      </c>
      <c r="C94" s="37" t="s">
        <v>23</v>
      </c>
      <c r="D94" s="38">
        <v>43947</v>
      </c>
      <c r="E94" s="39">
        <v>15285.820127941268</v>
      </c>
      <c r="F94" s="40" t="s">
        <v>175</v>
      </c>
      <c r="G94" s="41" t="s">
        <v>75</v>
      </c>
      <c r="J94" s="36">
        <v>2320</v>
      </c>
      <c r="K94" s="43" t="s">
        <v>79</v>
      </c>
      <c r="L94" s="43" t="s">
        <v>80</v>
      </c>
      <c r="M94" s="38">
        <v>43878</v>
      </c>
      <c r="N94" s="39">
        <v>17483.397064230528</v>
      </c>
      <c r="O94" s="40" t="s">
        <v>175</v>
      </c>
      <c r="P94" s="41" t="s">
        <v>75</v>
      </c>
    </row>
    <row r="95" spans="1:17" s="41" customFormat="1" ht="15">
      <c r="A95" s="36">
        <v>2375</v>
      </c>
      <c r="B95" s="37" t="s">
        <v>40</v>
      </c>
      <c r="C95" s="37" t="s">
        <v>23</v>
      </c>
      <c r="D95" s="38">
        <v>43950</v>
      </c>
      <c r="E95" s="39">
        <v>6266.016511188539</v>
      </c>
      <c r="F95" s="40" t="s">
        <v>175</v>
      </c>
      <c r="G95" s="41" t="s">
        <v>195</v>
      </c>
      <c r="I95"/>
      <c r="J95" s="36">
        <v>2322</v>
      </c>
      <c r="K95" s="43" t="s">
        <v>101</v>
      </c>
      <c r="L95" s="43" t="s">
        <v>80</v>
      </c>
      <c r="M95" s="38">
        <v>43877</v>
      </c>
      <c r="N95" s="39">
        <v>3534.3227423446779</v>
      </c>
      <c r="O95" s="40" t="s">
        <v>175</v>
      </c>
      <c r="P95" s="41" t="s">
        <v>75</v>
      </c>
      <c r="Q95"/>
    </row>
    <row r="96" spans="1:17" s="41" customFormat="1" ht="15">
      <c r="A96" s="36">
        <v>2376</v>
      </c>
      <c r="B96" s="43" t="s">
        <v>72</v>
      </c>
      <c r="C96" s="43" t="s">
        <v>72</v>
      </c>
      <c r="D96" s="38">
        <v>43953</v>
      </c>
      <c r="E96" s="39">
        <v>2774.6963826423475</v>
      </c>
      <c r="F96" s="40" t="s">
        <v>175</v>
      </c>
      <c r="G96" s="41" t="s">
        <v>195</v>
      </c>
      <c r="I96"/>
      <c r="J96" s="36">
        <v>2324</v>
      </c>
      <c r="K96" s="37" t="s">
        <v>113</v>
      </c>
      <c r="L96" s="37" t="s">
        <v>23</v>
      </c>
      <c r="M96" s="38">
        <v>43908</v>
      </c>
      <c r="N96" s="39">
        <v>943.39622641509459</v>
      </c>
      <c r="O96" s="40" t="s">
        <v>175</v>
      </c>
      <c r="P96" s="41" t="s">
        <v>196</v>
      </c>
      <c r="Q96"/>
    </row>
    <row r="97" spans="1:17" s="41" customFormat="1">
      <c r="A97" s="36">
        <v>2377</v>
      </c>
      <c r="B97" s="37" t="s">
        <v>91</v>
      </c>
      <c r="C97" s="37" t="s">
        <v>23</v>
      </c>
      <c r="D97" s="38">
        <v>43956</v>
      </c>
      <c r="E97" s="39">
        <v>14519.713930496137</v>
      </c>
      <c r="F97" s="40" t="s">
        <v>175</v>
      </c>
      <c r="G97" s="41" t="s">
        <v>75</v>
      </c>
      <c r="J97" s="36">
        <v>2327</v>
      </c>
      <c r="K97" s="43" t="s">
        <v>127</v>
      </c>
      <c r="L97" s="43" t="s">
        <v>111</v>
      </c>
      <c r="M97" s="38">
        <v>43882</v>
      </c>
      <c r="N97" s="39">
        <v>15685.25239030997</v>
      </c>
      <c r="O97" s="40" t="s">
        <v>175</v>
      </c>
      <c r="P97" s="41" t="s">
        <v>196</v>
      </c>
    </row>
    <row r="98" spans="1:17" s="41" customFormat="1" ht="15">
      <c r="A98" s="36">
        <v>2378</v>
      </c>
      <c r="B98" s="43" t="s">
        <v>53</v>
      </c>
      <c r="C98" s="43" t="s">
        <v>53</v>
      </c>
      <c r="D98" s="38">
        <v>43959</v>
      </c>
      <c r="E98" s="39">
        <v>2337.0514025561297</v>
      </c>
      <c r="F98" s="40" t="s">
        <v>175</v>
      </c>
      <c r="G98" s="41" t="s">
        <v>195</v>
      </c>
      <c r="I98"/>
      <c r="J98" s="36">
        <v>2329</v>
      </c>
      <c r="K98" s="43" t="s">
        <v>112</v>
      </c>
      <c r="L98" s="43" t="s">
        <v>111</v>
      </c>
      <c r="M98" s="38">
        <v>43884</v>
      </c>
      <c r="N98" s="39">
        <v>19721.405173944611</v>
      </c>
      <c r="O98" s="40" t="s">
        <v>175</v>
      </c>
      <c r="P98" s="41" t="s">
        <v>75</v>
      </c>
      <c r="Q98"/>
    </row>
    <row r="99" spans="1:17" s="41" customFormat="1" ht="15">
      <c r="A99" s="36">
        <v>2379</v>
      </c>
      <c r="B99" s="37" t="s">
        <v>43</v>
      </c>
      <c r="C99" s="37" t="s">
        <v>23</v>
      </c>
      <c r="D99" s="38">
        <v>43962</v>
      </c>
      <c r="E99" s="39">
        <v>16408.364503748126</v>
      </c>
      <c r="F99" s="40" t="s">
        <v>175</v>
      </c>
      <c r="G99" s="41" t="s">
        <v>195</v>
      </c>
      <c r="I99"/>
      <c r="J99" s="36">
        <v>2336</v>
      </c>
      <c r="K99" s="37" t="s">
        <v>92</v>
      </c>
      <c r="L99" s="37" t="s">
        <v>62</v>
      </c>
      <c r="M99" s="38">
        <v>43886</v>
      </c>
      <c r="N99" s="39">
        <v>17070.381873553648</v>
      </c>
      <c r="O99" s="40" t="s">
        <v>175</v>
      </c>
      <c r="P99" s="41" t="s">
        <v>75</v>
      </c>
      <c r="Q99"/>
    </row>
    <row r="100" spans="1:17" s="41" customFormat="1">
      <c r="A100" s="36">
        <v>2380</v>
      </c>
      <c r="B100" s="47" t="s">
        <v>93</v>
      </c>
      <c r="C100" s="37" t="s">
        <v>23</v>
      </c>
      <c r="D100" s="38">
        <v>43965</v>
      </c>
      <c r="E100" s="39">
        <v>10774.331310359032</v>
      </c>
      <c r="F100" s="40" t="s">
        <v>175</v>
      </c>
      <c r="G100" s="41" t="s">
        <v>75</v>
      </c>
      <c r="J100" s="36">
        <v>2340</v>
      </c>
      <c r="K100" s="37" t="s">
        <v>51</v>
      </c>
      <c r="L100" s="37" t="s">
        <v>51</v>
      </c>
      <c r="M100" s="38">
        <v>43899</v>
      </c>
      <c r="N100" s="39">
        <v>1998.8440927829299</v>
      </c>
      <c r="O100" s="40" t="s">
        <v>175</v>
      </c>
      <c r="P100" s="41" t="s">
        <v>195</v>
      </c>
    </row>
    <row r="101" spans="1:17" s="49" customFormat="1" ht="15.75">
      <c r="A101" s="36">
        <v>2381</v>
      </c>
      <c r="B101" s="37" t="s">
        <v>42</v>
      </c>
      <c r="C101" s="37" t="s">
        <v>23</v>
      </c>
      <c r="D101" s="38">
        <v>43968</v>
      </c>
      <c r="E101" s="39">
        <v>18277.195646690652</v>
      </c>
      <c r="F101" s="40" t="s">
        <v>175</v>
      </c>
      <c r="G101" s="41" t="s">
        <v>196</v>
      </c>
      <c r="J101" s="36">
        <v>2351</v>
      </c>
      <c r="K101" s="43" t="s">
        <v>119</v>
      </c>
      <c r="L101" s="43" t="s">
        <v>119</v>
      </c>
      <c r="M101" s="38">
        <v>43889</v>
      </c>
      <c r="N101" s="39">
        <v>1037.8343786103671</v>
      </c>
      <c r="O101" s="40" t="s">
        <v>175</v>
      </c>
      <c r="P101" s="41" t="s">
        <v>196</v>
      </c>
    </row>
    <row r="102" spans="1:17" s="41" customFormat="1">
      <c r="A102" s="36">
        <v>2382</v>
      </c>
      <c r="B102" s="37" t="s">
        <v>43</v>
      </c>
      <c r="C102" s="37" t="s">
        <v>23</v>
      </c>
      <c r="D102" s="38">
        <v>43971</v>
      </c>
      <c r="E102" s="39">
        <v>25784.6</v>
      </c>
      <c r="F102" s="40" t="s">
        <v>175</v>
      </c>
      <c r="G102" s="41" t="s">
        <v>196</v>
      </c>
      <c r="J102" s="36">
        <v>2352</v>
      </c>
      <c r="K102" s="43" t="s">
        <v>47</v>
      </c>
      <c r="L102" s="43" t="s">
        <v>48</v>
      </c>
      <c r="M102" s="38">
        <v>43893</v>
      </c>
      <c r="N102" s="39">
        <v>16797.972332416302</v>
      </c>
      <c r="O102" s="40" t="s">
        <v>175</v>
      </c>
      <c r="P102" s="41" t="s">
        <v>195</v>
      </c>
    </row>
    <row r="103" spans="1:17" s="41" customFormat="1">
      <c r="A103" s="36">
        <v>2383</v>
      </c>
      <c r="B103" s="47" t="s">
        <v>93</v>
      </c>
      <c r="C103" s="37" t="s">
        <v>23</v>
      </c>
      <c r="D103" s="38">
        <v>43974</v>
      </c>
      <c r="E103" s="39">
        <v>26714.475554493543</v>
      </c>
      <c r="F103" s="40" t="s">
        <v>175</v>
      </c>
      <c r="G103" s="41" t="s">
        <v>196</v>
      </c>
      <c r="J103" s="36">
        <v>2360</v>
      </c>
      <c r="K103" s="37" t="s">
        <v>59</v>
      </c>
      <c r="L103" s="37" t="s">
        <v>23</v>
      </c>
      <c r="M103" s="38">
        <v>43905</v>
      </c>
      <c r="N103" s="39">
        <v>15350.030415041188</v>
      </c>
      <c r="O103" s="40" t="s">
        <v>175</v>
      </c>
      <c r="P103" s="41" t="s">
        <v>195</v>
      </c>
    </row>
    <row r="104" spans="1:17" s="41" customFormat="1">
      <c r="A104" s="36">
        <v>2384</v>
      </c>
      <c r="B104" s="37" t="s">
        <v>42</v>
      </c>
      <c r="C104" s="37" t="s">
        <v>23</v>
      </c>
      <c r="D104" s="38">
        <v>43977</v>
      </c>
      <c r="E104" s="39">
        <v>30933.115508394989</v>
      </c>
      <c r="F104" s="40" t="s">
        <v>175</v>
      </c>
      <c r="G104" s="41" t="s">
        <v>196</v>
      </c>
      <c r="J104" s="36">
        <v>2362</v>
      </c>
      <c r="K104" s="37" t="s">
        <v>22</v>
      </c>
      <c r="L104" s="37" t="s">
        <v>23</v>
      </c>
      <c r="M104" s="38">
        <v>43911</v>
      </c>
      <c r="N104" s="39">
        <v>16018.679802952924</v>
      </c>
      <c r="O104" s="40" t="s">
        <v>175</v>
      </c>
      <c r="P104" s="41" t="s">
        <v>195</v>
      </c>
    </row>
    <row r="105" spans="1:17" ht="15">
      <c r="I105"/>
      <c r="J105" s="36">
        <v>2368</v>
      </c>
      <c r="K105" s="37" t="s">
        <v>77</v>
      </c>
      <c r="L105" s="37" t="s">
        <v>77</v>
      </c>
      <c r="M105" s="38">
        <v>43929</v>
      </c>
      <c r="N105" s="39">
        <v>1051.2808259759154</v>
      </c>
      <c r="O105" s="40" t="s">
        <v>175</v>
      </c>
      <c r="P105" s="41" t="s">
        <v>75</v>
      </c>
      <c r="Q105"/>
    </row>
    <row r="106" spans="1:17" ht="15">
      <c r="I106"/>
      <c r="J106" s="36">
        <v>2371</v>
      </c>
      <c r="K106" s="37" t="s">
        <v>87</v>
      </c>
      <c r="L106" s="37" t="s">
        <v>23</v>
      </c>
      <c r="M106" s="38">
        <v>43938</v>
      </c>
      <c r="N106" s="39">
        <v>19884.45238706551</v>
      </c>
      <c r="O106" s="40" t="s">
        <v>175</v>
      </c>
      <c r="P106" s="41" t="s">
        <v>75</v>
      </c>
      <c r="Q106"/>
    </row>
    <row r="107" spans="1:17" ht="15">
      <c r="I107"/>
      <c r="J107" s="36">
        <v>2371</v>
      </c>
      <c r="K107" s="37" t="s">
        <v>88</v>
      </c>
      <c r="L107" s="37" t="s">
        <v>89</v>
      </c>
      <c r="M107" s="38">
        <v>43868</v>
      </c>
      <c r="N107" s="39">
        <v>18934.339036043664</v>
      </c>
      <c r="O107" s="40" t="s">
        <v>175</v>
      </c>
      <c r="P107" s="41" t="s">
        <v>75</v>
      </c>
      <c r="Q107"/>
    </row>
    <row r="108" spans="1:17" ht="15">
      <c r="C108" s="52"/>
      <c r="I108"/>
      <c r="J108" s="36">
        <v>2374</v>
      </c>
      <c r="K108" s="37" t="s">
        <v>90</v>
      </c>
      <c r="L108" s="37" t="s">
        <v>23</v>
      </c>
      <c r="M108" s="38">
        <v>43947</v>
      </c>
      <c r="N108" s="39">
        <v>15285.820127941268</v>
      </c>
      <c r="O108" s="40" t="s">
        <v>175</v>
      </c>
      <c r="P108" s="41" t="s">
        <v>75</v>
      </c>
      <c r="Q108"/>
    </row>
    <row r="109" spans="1:17" ht="15">
      <c r="I109"/>
      <c r="J109" s="36">
        <v>2376</v>
      </c>
      <c r="K109" s="43" t="s">
        <v>72</v>
      </c>
      <c r="L109" s="43" t="s">
        <v>72</v>
      </c>
      <c r="M109" s="38">
        <v>43953</v>
      </c>
      <c r="N109" s="39">
        <v>2774.6963826423475</v>
      </c>
      <c r="O109" s="40" t="s">
        <v>175</v>
      </c>
      <c r="P109" s="41" t="s">
        <v>195</v>
      </c>
      <c r="Q109"/>
    </row>
    <row r="110" spans="1:17" ht="15">
      <c r="I110"/>
      <c r="J110" s="36">
        <v>2378</v>
      </c>
      <c r="K110" s="43" t="s">
        <v>53</v>
      </c>
      <c r="L110" s="43" t="s">
        <v>53</v>
      </c>
      <c r="M110" s="38">
        <v>43959</v>
      </c>
      <c r="N110" s="39">
        <v>2337.0514025561297</v>
      </c>
      <c r="O110" s="40" t="s">
        <v>175</v>
      </c>
      <c r="P110" s="41" t="s">
        <v>195</v>
      </c>
      <c r="Q110"/>
    </row>
    <row r="111" spans="1:17" ht="15">
      <c r="I111"/>
      <c r="J111" s="36">
        <v>2379</v>
      </c>
      <c r="K111" s="37" t="s">
        <v>43</v>
      </c>
      <c r="L111" s="37" t="s">
        <v>23</v>
      </c>
      <c r="M111" s="38">
        <v>43962</v>
      </c>
      <c r="N111" s="39">
        <v>16408.364503748126</v>
      </c>
      <c r="O111" s="40" t="s">
        <v>175</v>
      </c>
      <c r="P111" s="41" t="s">
        <v>195</v>
      </c>
      <c r="Q111"/>
    </row>
    <row r="112" spans="1:17" ht="15">
      <c r="I112"/>
      <c r="J112" s="36">
        <v>2381</v>
      </c>
      <c r="K112" s="37" t="s">
        <v>42</v>
      </c>
      <c r="L112" s="37" t="s">
        <v>23</v>
      </c>
      <c r="M112" s="38">
        <v>43968</v>
      </c>
      <c r="N112" s="39">
        <v>18277.195646690652</v>
      </c>
      <c r="O112" s="40" t="s">
        <v>175</v>
      </c>
      <c r="P112" s="41" t="s">
        <v>196</v>
      </c>
      <c r="Q112"/>
    </row>
    <row r="113" spans="9:17" ht="15">
      <c r="I113"/>
      <c r="J113" s="36">
        <v>2382</v>
      </c>
      <c r="K113" s="37" t="s">
        <v>43</v>
      </c>
      <c r="L113" s="37" t="s">
        <v>23</v>
      </c>
      <c r="M113" s="38">
        <v>43971</v>
      </c>
      <c r="N113" s="39">
        <v>25784.6</v>
      </c>
      <c r="O113" s="40" t="s">
        <v>175</v>
      </c>
      <c r="P113" s="41" t="s">
        <v>196</v>
      </c>
      <c r="Q113"/>
    </row>
    <row r="114" spans="9:17" ht="15">
      <c r="I114"/>
      <c r="J114" s="36">
        <v>2383</v>
      </c>
      <c r="K114" s="47" t="s">
        <v>93</v>
      </c>
      <c r="L114" s="37" t="s">
        <v>23</v>
      </c>
      <c r="M114" s="38">
        <v>43974</v>
      </c>
      <c r="N114" s="39">
        <v>26714.475554493543</v>
      </c>
      <c r="O114" s="40" t="s">
        <v>175</v>
      </c>
      <c r="P114" s="41" t="s">
        <v>196</v>
      </c>
      <c r="Q114"/>
    </row>
    <row r="115" spans="9:17" ht="15">
      <c r="I115"/>
      <c r="J115" s="36">
        <v>2384</v>
      </c>
      <c r="K115" s="37" t="s">
        <v>42</v>
      </c>
      <c r="L115" s="37" t="s">
        <v>23</v>
      </c>
      <c r="M115" s="38">
        <v>43977</v>
      </c>
      <c r="N115" s="39">
        <v>30933.115508394989</v>
      </c>
      <c r="O115" s="40" t="s">
        <v>175</v>
      </c>
      <c r="P115" s="41" t="s">
        <v>196</v>
      </c>
      <c r="Q115"/>
    </row>
    <row r="116" spans="9:17" ht="15">
      <c r="I116"/>
      <c r="Q116"/>
    </row>
    <row r="117" spans="9:17" ht="15">
      <c r="I117"/>
      <c r="Q117"/>
    </row>
    <row r="118" spans="9:17" ht="15">
      <c r="I118"/>
      <c r="Q118"/>
    </row>
    <row r="119" spans="9:17" ht="15">
      <c r="I119"/>
      <c r="Q119"/>
    </row>
    <row r="120" spans="9:17" ht="15">
      <c r="I120"/>
      <c r="Q120"/>
    </row>
    <row r="121" spans="9:17" ht="15">
      <c r="I121"/>
      <c r="Q121"/>
    </row>
    <row r="122" spans="9:17" ht="15">
      <c r="I122"/>
      <c r="Q122"/>
    </row>
    <row r="123" spans="9:17" ht="15">
      <c r="I123"/>
      <c r="Q123"/>
    </row>
    <row r="124" spans="9:17" ht="15">
      <c r="I124"/>
      <c r="Q124"/>
    </row>
    <row r="125" spans="9:17" ht="15">
      <c r="I125"/>
      <c r="Q125"/>
    </row>
    <row r="126" spans="9:17" ht="15">
      <c r="I126"/>
      <c r="Q126"/>
    </row>
    <row r="127" spans="9:17" ht="15">
      <c r="I127"/>
      <c r="Q127"/>
    </row>
    <row r="128" spans="9:17" ht="15">
      <c r="I128"/>
      <c r="Q128"/>
    </row>
    <row r="129" spans="9:17" ht="15">
      <c r="I129"/>
      <c r="Q129"/>
    </row>
    <row r="130" spans="9:17" ht="15">
      <c r="I130"/>
      <c r="Q130"/>
    </row>
    <row r="131" spans="9:17" ht="15">
      <c r="I131"/>
      <c r="Q131"/>
    </row>
    <row r="132" spans="9:17" ht="15">
      <c r="I132"/>
      <c r="Q132"/>
    </row>
    <row r="133" spans="9:17" ht="15">
      <c r="I133"/>
      <c r="Q133"/>
    </row>
    <row r="134" spans="9:17" ht="15">
      <c r="I134"/>
      <c r="Q134"/>
    </row>
    <row r="135" spans="9:17" ht="15">
      <c r="I135"/>
      <c r="Q135"/>
    </row>
    <row r="136" spans="9:17" ht="15">
      <c r="I136"/>
      <c r="Q136"/>
    </row>
    <row r="137" spans="9:17" ht="15">
      <c r="I137"/>
      <c r="Q137"/>
    </row>
    <row r="138" spans="9:17" ht="15">
      <c r="I138"/>
      <c r="Q138"/>
    </row>
    <row r="139" spans="9:17" ht="15">
      <c r="I139"/>
      <c r="Q139"/>
    </row>
    <row r="140" spans="9:17" ht="15">
      <c r="I140"/>
      <c r="Q140"/>
    </row>
    <row r="141" spans="9:17" ht="15">
      <c r="I141"/>
      <c r="Q141"/>
    </row>
    <row r="142" spans="9:17" ht="15">
      <c r="I142"/>
      <c r="Q142"/>
    </row>
    <row r="143" spans="9:17" ht="15">
      <c r="I143"/>
      <c r="J143"/>
      <c r="K143"/>
      <c r="L143"/>
      <c r="M143"/>
      <c r="N143"/>
      <c r="O143"/>
      <c r="P143"/>
      <c r="Q143"/>
    </row>
    <row r="144" spans="9:17" ht="15">
      <c r="I144"/>
      <c r="J144"/>
      <c r="K144"/>
      <c r="L144"/>
      <c r="M144"/>
      <c r="N144"/>
      <c r="O144"/>
      <c r="P144"/>
      <c r="Q144"/>
    </row>
    <row r="145" spans="9:17" ht="15">
      <c r="I145"/>
      <c r="J145"/>
      <c r="K145"/>
      <c r="L145"/>
      <c r="M145"/>
      <c r="N145"/>
      <c r="O145"/>
      <c r="P145"/>
      <c r="Q145"/>
    </row>
    <row r="146" spans="9:17" ht="15">
      <c r="I146"/>
      <c r="J146"/>
      <c r="K146"/>
      <c r="L146"/>
      <c r="M146"/>
      <c r="N146"/>
      <c r="O146"/>
      <c r="P146"/>
      <c r="Q146"/>
    </row>
    <row r="147" spans="9:17" ht="15">
      <c r="I147"/>
      <c r="J147"/>
      <c r="K147"/>
      <c r="L147"/>
      <c r="M147"/>
      <c r="N147"/>
      <c r="O147"/>
      <c r="P147"/>
      <c r="Q147"/>
    </row>
    <row r="148" spans="9:17" ht="15">
      <c r="I148"/>
      <c r="J148"/>
      <c r="K148"/>
      <c r="L148"/>
      <c r="M148"/>
      <c r="N148"/>
      <c r="O148"/>
      <c r="P148"/>
      <c r="Q148"/>
    </row>
    <row r="149" spans="9:17" ht="15">
      <c r="I149"/>
      <c r="J149"/>
      <c r="K149"/>
      <c r="L149"/>
      <c r="M149"/>
      <c r="N149"/>
      <c r="O149"/>
      <c r="P149"/>
      <c r="Q149"/>
    </row>
    <row r="150" spans="9:17" ht="15">
      <c r="I150"/>
      <c r="J150"/>
      <c r="K150"/>
      <c r="L150"/>
      <c r="M150"/>
      <c r="N150"/>
      <c r="O150"/>
      <c r="P150"/>
      <c r="Q150"/>
    </row>
    <row r="151" spans="9:17" ht="15">
      <c r="I151"/>
      <c r="J151"/>
      <c r="K151"/>
      <c r="L151"/>
      <c r="M151"/>
      <c r="N151"/>
      <c r="O151"/>
      <c r="P151"/>
      <c r="Q151"/>
    </row>
    <row r="152" spans="9:17" ht="15">
      <c r="I152"/>
      <c r="J152"/>
      <c r="K152"/>
      <c r="L152"/>
      <c r="M152"/>
      <c r="N152"/>
      <c r="O152"/>
      <c r="P152"/>
      <c r="Q152"/>
    </row>
    <row r="153" spans="9:17" ht="15">
      <c r="I153"/>
      <c r="J153"/>
      <c r="K153"/>
      <c r="L153"/>
      <c r="M153"/>
      <c r="N153"/>
      <c r="O153"/>
      <c r="P153"/>
      <c r="Q153"/>
    </row>
    <row r="154" spans="9:17" ht="15">
      <c r="I154"/>
      <c r="J154"/>
      <c r="K154"/>
      <c r="L154"/>
      <c r="M154"/>
      <c r="N154"/>
      <c r="O154"/>
      <c r="P154"/>
      <c r="Q154"/>
    </row>
    <row r="155" spans="9:17" ht="15">
      <c r="I155"/>
      <c r="J155"/>
      <c r="K155"/>
      <c r="L155"/>
      <c r="M155"/>
      <c r="N155"/>
      <c r="O155"/>
      <c r="P155"/>
      <c r="Q155"/>
    </row>
    <row r="156" spans="9:17" ht="15">
      <c r="I156"/>
      <c r="J156"/>
      <c r="K156"/>
      <c r="L156"/>
      <c r="M156"/>
      <c r="N156"/>
      <c r="O156"/>
      <c r="P156"/>
      <c r="Q156"/>
    </row>
    <row r="157" spans="9:17" ht="15">
      <c r="I157"/>
      <c r="J157"/>
      <c r="K157"/>
      <c r="L157"/>
      <c r="M157"/>
      <c r="N157"/>
      <c r="O157"/>
      <c r="P157"/>
      <c r="Q157"/>
    </row>
    <row r="158" spans="9:17" ht="15">
      <c r="I158"/>
      <c r="J158"/>
      <c r="K158"/>
      <c r="L158"/>
      <c r="M158"/>
      <c r="N158"/>
      <c r="O158"/>
      <c r="P158"/>
      <c r="Q158"/>
    </row>
    <row r="159" spans="9:17" ht="15">
      <c r="I159"/>
      <c r="J159"/>
      <c r="K159"/>
      <c r="L159"/>
      <c r="M159"/>
      <c r="N159"/>
      <c r="O159"/>
      <c r="P159"/>
      <c r="Q159"/>
    </row>
    <row r="160" spans="9:17" ht="15">
      <c r="I160"/>
      <c r="J160"/>
      <c r="K160"/>
      <c r="L160"/>
      <c r="M160"/>
      <c r="N160"/>
      <c r="O160"/>
      <c r="P160"/>
      <c r="Q160"/>
    </row>
    <row r="161" spans="9:17" ht="15">
      <c r="I161"/>
      <c r="J161"/>
      <c r="K161"/>
      <c r="L161"/>
      <c r="M161"/>
      <c r="N161"/>
      <c r="O161"/>
      <c r="P161"/>
      <c r="Q161"/>
    </row>
    <row r="162" spans="9:17" ht="15">
      <c r="I162"/>
      <c r="J162"/>
      <c r="K162"/>
      <c r="L162"/>
      <c r="M162"/>
      <c r="N162"/>
      <c r="O162"/>
      <c r="P162"/>
      <c r="Q162"/>
    </row>
    <row r="163" spans="9:17" ht="15">
      <c r="I163"/>
      <c r="J163"/>
      <c r="K163"/>
      <c r="L163"/>
      <c r="M163"/>
      <c r="N163"/>
      <c r="O163"/>
      <c r="P163"/>
      <c r="Q163"/>
    </row>
    <row r="164" spans="9:17" ht="15">
      <c r="I164"/>
      <c r="J164"/>
      <c r="K164"/>
      <c r="L164"/>
      <c r="M164"/>
      <c r="N164"/>
      <c r="O164"/>
      <c r="P164"/>
      <c r="Q164"/>
    </row>
    <row r="165" spans="9:17" ht="15">
      <c r="I165"/>
      <c r="J165"/>
      <c r="K165"/>
      <c r="L165"/>
      <c r="M165"/>
      <c r="N165"/>
      <c r="O165"/>
      <c r="P165"/>
      <c r="Q165"/>
    </row>
    <row r="166" spans="9:17" ht="15">
      <c r="I166"/>
      <c r="J166"/>
      <c r="K166"/>
      <c r="L166"/>
      <c r="M166"/>
      <c r="N166"/>
      <c r="O166"/>
      <c r="P166"/>
      <c r="Q166"/>
    </row>
    <row r="167" spans="9:17" ht="15">
      <c r="I167"/>
      <c r="J167"/>
      <c r="K167"/>
      <c r="L167"/>
      <c r="M167"/>
      <c r="N167"/>
      <c r="O167"/>
      <c r="P167"/>
      <c r="Q167"/>
    </row>
    <row r="168" spans="9:17" ht="15">
      <c r="I168"/>
      <c r="J168"/>
      <c r="K168"/>
      <c r="L168"/>
      <c r="M168"/>
      <c r="N168"/>
      <c r="O168"/>
      <c r="P168"/>
      <c r="Q168"/>
    </row>
    <row r="169" spans="9:17" ht="15">
      <c r="I169"/>
      <c r="J169"/>
      <c r="K169"/>
      <c r="L169"/>
      <c r="M169"/>
      <c r="N169"/>
      <c r="O169"/>
      <c r="P169"/>
      <c r="Q169"/>
    </row>
    <row r="170" spans="9:17" ht="15">
      <c r="I170"/>
      <c r="J170"/>
      <c r="K170"/>
      <c r="L170"/>
      <c r="M170"/>
      <c r="N170"/>
      <c r="O170"/>
      <c r="P170"/>
      <c r="Q170"/>
    </row>
    <row r="171" spans="9:17" ht="15">
      <c r="I171"/>
      <c r="J171"/>
      <c r="K171"/>
      <c r="L171"/>
      <c r="M171"/>
      <c r="N171"/>
      <c r="O171"/>
      <c r="P171"/>
      <c r="Q171"/>
    </row>
    <row r="172" spans="9:17" ht="15">
      <c r="I172"/>
      <c r="J172"/>
      <c r="K172"/>
      <c r="L172"/>
      <c r="M172"/>
      <c r="N172"/>
      <c r="O172"/>
      <c r="P172"/>
      <c r="Q172"/>
    </row>
    <row r="173" spans="9:17" ht="15">
      <c r="I173"/>
      <c r="J173"/>
      <c r="K173"/>
      <c r="L173"/>
      <c r="M173"/>
      <c r="N173"/>
      <c r="O173"/>
      <c r="P173"/>
      <c r="Q173"/>
    </row>
    <row r="174" spans="9:17" ht="15">
      <c r="I174"/>
      <c r="J174"/>
      <c r="K174"/>
      <c r="L174"/>
      <c r="M174"/>
      <c r="N174"/>
      <c r="O174"/>
      <c r="P174"/>
      <c r="Q174"/>
    </row>
    <row r="175" spans="9:17" ht="15">
      <c r="I175"/>
      <c r="J175"/>
      <c r="K175"/>
      <c r="L175"/>
      <c r="M175"/>
      <c r="N175"/>
      <c r="O175"/>
      <c r="P175"/>
      <c r="Q175"/>
    </row>
    <row r="176" spans="9:17" ht="15">
      <c r="I176"/>
      <c r="J176"/>
      <c r="K176"/>
      <c r="L176"/>
      <c r="M176"/>
      <c r="N176"/>
      <c r="O176"/>
      <c r="P176"/>
      <c r="Q176"/>
    </row>
    <row r="177" spans="9:17" ht="15">
      <c r="I177"/>
      <c r="J177"/>
      <c r="K177"/>
      <c r="L177"/>
      <c r="M177"/>
      <c r="N177"/>
      <c r="O177"/>
      <c r="P177"/>
      <c r="Q177"/>
    </row>
    <row r="178" spans="9:17" ht="15">
      <c r="I178"/>
      <c r="J178"/>
      <c r="K178"/>
      <c r="L178"/>
      <c r="M178"/>
      <c r="N178"/>
      <c r="O178"/>
      <c r="P178"/>
      <c r="Q178"/>
    </row>
    <row r="179" spans="9:17" ht="15">
      <c r="I179"/>
      <c r="J179"/>
      <c r="K179"/>
      <c r="L179"/>
      <c r="M179"/>
      <c r="N179"/>
      <c r="O179"/>
      <c r="P179"/>
      <c r="Q179"/>
    </row>
    <row r="180" spans="9:17" ht="15">
      <c r="I180"/>
      <c r="J180"/>
      <c r="K180"/>
      <c r="L180"/>
      <c r="M180"/>
      <c r="N180"/>
      <c r="O180"/>
      <c r="P180"/>
      <c r="Q180"/>
    </row>
    <row r="181" spans="9:17" ht="15">
      <c r="I181"/>
      <c r="J181"/>
      <c r="K181"/>
      <c r="L181"/>
      <c r="M181"/>
      <c r="N181"/>
      <c r="O181"/>
      <c r="P181"/>
      <c r="Q181"/>
    </row>
    <row r="182" spans="9:17" ht="15">
      <c r="I182"/>
      <c r="J182"/>
      <c r="K182"/>
      <c r="L182"/>
      <c r="M182"/>
      <c r="N182"/>
      <c r="O182"/>
      <c r="P182"/>
      <c r="Q182"/>
    </row>
    <row r="183" spans="9:17" ht="15">
      <c r="I183"/>
      <c r="J183"/>
      <c r="K183"/>
      <c r="L183"/>
      <c r="M183"/>
      <c r="N183"/>
      <c r="O183"/>
      <c r="P183"/>
      <c r="Q183"/>
    </row>
    <row r="184" spans="9:17" ht="15">
      <c r="I184"/>
      <c r="J184"/>
      <c r="K184"/>
      <c r="L184"/>
      <c r="M184"/>
      <c r="N184"/>
      <c r="O184"/>
      <c r="P184"/>
      <c r="Q184"/>
    </row>
    <row r="185" spans="9:17" ht="15">
      <c r="I185"/>
      <c r="J185"/>
      <c r="K185"/>
      <c r="L185"/>
      <c r="M185"/>
      <c r="N185"/>
      <c r="O185"/>
      <c r="P185"/>
      <c r="Q185"/>
    </row>
    <row r="186" spans="9:17" ht="15">
      <c r="I186"/>
      <c r="J186"/>
      <c r="K186"/>
      <c r="L186"/>
      <c r="M186"/>
      <c r="N186"/>
      <c r="O186"/>
      <c r="P186"/>
      <c r="Q186"/>
    </row>
    <row r="187" spans="9:17" ht="15">
      <c r="I187"/>
      <c r="J187"/>
      <c r="K187"/>
      <c r="L187"/>
      <c r="M187"/>
      <c r="N187"/>
      <c r="O187"/>
      <c r="P187"/>
      <c r="Q187"/>
    </row>
    <row r="188" spans="9:17" ht="15">
      <c r="I188"/>
      <c r="J188"/>
      <c r="K188"/>
      <c r="L188"/>
      <c r="M188"/>
      <c r="N188"/>
      <c r="O188"/>
      <c r="P188"/>
      <c r="Q188"/>
    </row>
    <row r="189" spans="9:17" ht="15">
      <c r="I189"/>
      <c r="J189"/>
      <c r="K189"/>
      <c r="L189"/>
      <c r="M189"/>
      <c r="N189"/>
      <c r="O189"/>
      <c r="P189"/>
      <c r="Q189"/>
    </row>
    <row r="190" spans="9:17" ht="15">
      <c r="I190"/>
      <c r="J190"/>
      <c r="K190"/>
      <c r="L190"/>
      <c r="M190"/>
      <c r="N190"/>
      <c r="O190"/>
      <c r="P190"/>
      <c r="Q190"/>
    </row>
    <row r="191" spans="9:17" ht="15">
      <c r="I191"/>
      <c r="J191"/>
      <c r="K191"/>
      <c r="L191"/>
      <c r="M191"/>
      <c r="N191"/>
      <c r="O191"/>
      <c r="P191"/>
      <c r="Q191"/>
    </row>
    <row r="192" spans="9:17" ht="15">
      <c r="I192"/>
      <c r="J192"/>
      <c r="K192"/>
      <c r="L192"/>
      <c r="M192"/>
      <c r="N192"/>
      <c r="O192"/>
      <c r="P192"/>
      <c r="Q192"/>
    </row>
    <row r="193" spans="9:17" ht="15">
      <c r="I193"/>
      <c r="J193"/>
      <c r="K193"/>
      <c r="L193"/>
      <c r="M193"/>
      <c r="N193"/>
      <c r="O193"/>
      <c r="P193"/>
      <c r="Q193"/>
    </row>
    <row r="194" spans="9:17" ht="15">
      <c r="I194"/>
      <c r="J194"/>
      <c r="K194"/>
      <c r="L194"/>
      <c r="M194"/>
      <c r="N194"/>
      <c r="O194"/>
      <c r="P194"/>
      <c r="Q194"/>
    </row>
    <row r="195" spans="9:17" ht="15">
      <c r="I195"/>
      <c r="J195"/>
      <c r="K195"/>
      <c r="L195"/>
      <c r="M195"/>
      <c r="N195"/>
      <c r="O195"/>
      <c r="P195"/>
      <c r="Q195"/>
    </row>
    <row r="196" spans="9:17" ht="15">
      <c r="I196"/>
      <c r="J196"/>
      <c r="K196"/>
      <c r="L196"/>
      <c r="M196"/>
      <c r="N196"/>
      <c r="O196"/>
      <c r="P196"/>
      <c r="Q196"/>
    </row>
    <row r="197" spans="9:17" ht="15">
      <c r="I197"/>
      <c r="J197"/>
      <c r="K197"/>
      <c r="L197"/>
      <c r="M197"/>
      <c r="N197"/>
      <c r="O197"/>
      <c r="P197"/>
      <c r="Q197"/>
    </row>
    <row r="198" spans="9:17" ht="15">
      <c r="I198"/>
      <c r="J198"/>
      <c r="K198"/>
      <c r="L198"/>
      <c r="M198"/>
      <c r="N198"/>
      <c r="O198"/>
      <c r="P198"/>
      <c r="Q198"/>
    </row>
    <row r="199" spans="9:17" ht="15">
      <c r="I199"/>
      <c r="J199"/>
      <c r="K199"/>
      <c r="L199"/>
      <c r="M199"/>
      <c r="N199"/>
      <c r="O199"/>
      <c r="P199"/>
      <c r="Q199"/>
    </row>
    <row r="200" spans="9:17" ht="15">
      <c r="I200"/>
      <c r="J200"/>
      <c r="K200"/>
      <c r="L200"/>
      <c r="M200"/>
      <c r="N200"/>
      <c r="O200"/>
      <c r="P200"/>
      <c r="Q200"/>
    </row>
    <row r="201" spans="9:17" ht="15">
      <c r="I201"/>
      <c r="J201"/>
      <c r="K201"/>
      <c r="L201"/>
      <c r="M201"/>
      <c r="N201"/>
      <c r="O201"/>
      <c r="P201"/>
      <c r="Q201"/>
    </row>
    <row r="202" spans="9:17" ht="15">
      <c r="I202"/>
      <c r="J202"/>
      <c r="K202"/>
      <c r="L202"/>
      <c r="M202"/>
      <c r="N202"/>
      <c r="O202"/>
      <c r="P202"/>
      <c r="Q202"/>
    </row>
    <row r="203" spans="9:17" ht="15">
      <c r="I203"/>
      <c r="J203"/>
      <c r="K203"/>
      <c r="L203"/>
      <c r="M203"/>
      <c r="N203"/>
      <c r="O203"/>
      <c r="P203"/>
      <c r="Q203"/>
    </row>
    <row r="204" spans="9:17" ht="15">
      <c r="I204"/>
      <c r="J204"/>
      <c r="K204"/>
      <c r="L204"/>
      <c r="M204"/>
      <c r="N204"/>
      <c r="O204"/>
      <c r="P204"/>
      <c r="Q204"/>
    </row>
    <row r="205" spans="9:17" ht="15">
      <c r="I205"/>
      <c r="J205"/>
      <c r="K205"/>
      <c r="L205"/>
      <c r="M205"/>
      <c r="N205"/>
      <c r="O205"/>
      <c r="P205"/>
      <c r="Q205"/>
    </row>
    <row r="206" spans="9:17" ht="15">
      <c r="I206"/>
      <c r="J206"/>
      <c r="K206"/>
      <c r="L206"/>
      <c r="M206"/>
      <c r="N206"/>
      <c r="O206"/>
      <c r="P206"/>
      <c r="Q206"/>
    </row>
    <row r="207" spans="9:17" ht="15">
      <c r="I207"/>
      <c r="J207"/>
      <c r="K207"/>
      <c r="L207"/>
      <c r="M207"/>
      <c r="N207"/>
      <c r="O207"/>
      <c r="P207"/>
      <c r="Q207"/>
    </row>
    <row r="208" spans="9:17" ht="15">
      <c r="I208"/>
      <c r="J208"/>
      <c r="K208"/>
      <c r="L208"/>
      <c r="M208"/>
      <c r="N208"/>
      <c r="O208"/>
      <c r="P208"/>
      <c r="Q208"/>
    </row>
    <row r="209" spans="9:17" ht="15">
      <c r="I209"/>
      <c r="J209"/>
      <c r="K209"/>
      <c r="L209"/>
      <c r="M209"/>
      <c r="N209"/>
      <c r="O209"/>
      <c r="P209"/>
      <c r="Q209"/>
    </row>
    <row r="210" spans="9:17" ht="15">
      <c r="I210"/>
      <c r="J210"/>
      <c r="K210"/>
      <c r="L210"/>
      <c r="M210"/>
      <c r="N210"/>
      <c r="O210"/>
      <c r="P210"/>
      <c r="Q210"/>
    </row>
    <row r="211" spans="9:17" ht="15">
      <c r="I211"/>
      <c r="J211"/>
      <c r="K211"/>
      <c r="L211"/>
      <c r="M211"/>
      <c r="N211"/>
      <c r="O211"/>
      <c r="P211"/>
      <c r="Q211"/>
    </row>
    <row r="212" spans="9:17" ht="15">
      <c r="I212"/>
      <c r="J212"/>
      <c r="K212"/>
      <c r="L212"/>
      <c r="M212"/>
      <c r="N212"/>
      <c r="O212"/>
      <c r="P212"/>
      <c r="Q212"/>
    </row>
    <row r="213" spans="9:17" ht="15">
      <c r="I213"/>
      <c r="J213"/>
      <c r="K213"/>
      <c r="L213"/>
      <c r="M213"/>
      <c r="N213"/>
      <c r="O213"/>
      <c r="P213"/>
      <c r="Q213"/>
    </row>
    <row r="214" spans="9:17" ht="15">
      <c r="I214"/>
      <c r="J214"/>
      <c r="K214"/>
      <c r="L214"/>
      <c r="M214"/>
      <c r="N214"/>
      <c r="O214"/>
      <c r="P214"/>
      <c r="Q214"/>
    </row>
    <row r="215" spans="9:17" ht="15">
      <c r="I215"/>
      <c r="J215"/>
      <c r="K215"/>
      <c r="L215"/>
      <c r="M215"/>
      <c r="N215"/>
      <c r="O215"/>
      <c r="P215"/>
      <c r="Q215"/>
    </row>
    <row r="216" spans="9:17" ht="15">
      <c r="I216"/>
      <c r="J216"/>
      <c r="K216"/>
      <c r="L216"/>
      <c r="M216"/>
      <c r="N216"/>
      <c r="O216"/>
      <c r="P216"/>
      <c r="Q216"/>
    </row>
    <row r="217" spans="9:17" ht="15">
      <c r="I217"/>
      <c r="J217"/>
      <c r="K217"/>
      <c r="L217"/>
      <c r="M217"/>
      <c r="N217"/>
      <c r="O217"/>
      <c r="P217"/>
      <c r="Q217"/>
    </row>
    <row r="218" spans="9:17" ht="15">
      <c r="I218"/>
      <c r="J218"/>
      <c r="K218"/>
      <c r="L218"/>
      <c r="M218"/>
      <c r="N218"/>
      <c r="O218"/>
      <c r="P218"/>
      <c r="Q218"/>
    </row>
    <row r="219" spans="9:17" ht="15">
      <c r="I219"/>
      <c r="J219"/>
      <c r="K219"/>
      <c r="L219"/>
      <c r="M219"/>
      <c r="N219"/>
      <c r="O219"/>
      <c r="P219"/>
      <c r="Q219"/>
    </row>
    <row r="220" spans="9:17" ht="15">
      <c r="I220"/>
      <c r="J220"/>
      <c r="K220"/>
      <c r="L220"/>
      <c r="M220"/>
      <c r="N220"/>
      <c r="O220"/>
      <c r="P220"/>
      <c r="Q220"/>
    </row>
    <row r="221" spans="9:17" ht="15">
      <c r="I221"/>
      <c r="J221"/>
      <c r="K221"/>
      <c r="L221"/>
      <c r="M221"/>
      <c r="N221"/>
      <c r="O221"/>
      <c r="P221"/>
      <c r="Q221"/>
    </row>
    <row r="222" spans="9:17" ht="15">
      <c r="I222"/>
      <c r="J222"/>
      <c r="K222"/>
      <c r="L222"/>
      <c r="M222"/>
      <c r="N222"/>
      <c r="O222"/>
      <c r="P222"/>
      <c r="Q222"/>
    </row>
    <row r="223" spans="9:17" ht="15">
      <c r="I223"/>
      <c r="J223"/>
      <c r="K223"/>
      <c r="L223"/>
      <c r="M223"/>
      <c r="N223"/>
      <c r="O223"/>
      <c r="P223"/>
      <c r="Q223"/>
    </row>
    <row r="224" spans="9:17" ht="15">
      <c r="I224"/>
      <c r="J224"/>
      <c r="K224"/>
      <c r="L224"/>
      <c r="M224"/>
      <c r="N224"/>
      <c r="O224"/>
      <c r="P224"/>
      <c r="Q224"/>
    </row>
    <row r="225" spans="9:17" ht="15">
      <c r="I225"/>
      <c r="J225"/>
      <c r="K225"/>
      <c r="L225"/>
      <c r="M225"/>
      <c r="N225"/>
      <c r="O225"/>
      <c r="P225"/>
      <c r="Q225"/>
    </row>
    <row r="226" spans="9:17" ht="15">
      <c r="I226"/>
      <c r="J226"/>
      <c r="K226"/>
      <c r="L226"/>
      <c r="M226"/>
      <c r="N226"/>
      <c r="O226"/>
      <c r="P226"/>
      <c r="Q226"/>
    </row>
    <row r="227" spans="9:17" ht="15">
      <c r="I227"/>
      <c r="J227"/>
      <c r="K227"/>
      <c r="L227"/>
      <c r="M227"/>
      <c r="N227"/>
      <c r="O227"/>
      <c r="P227"/>
      <c r="Q227"/>
    </row>
    <row r="228" spans="9:17" ht="15">
      <c r="I228"/>
      <c r="J228"/>
      <c r="K228"/>
      <c r="L228"/>
      <c r="M228"/>
      <c r="N228"/>
      <c r="O228"/>
      <c r="P228"/>
      <c r="Q228"/>
    </row>
    <row r="355" spans="5:5" ht="20.25">
      <c r="E355" s="57"/>
    </row>
  </sheetData>
  <autoFilter ref="A1:G104" xr:uid="{C04888DF-D3B0-481A-99C3-4A4E0929FE30}"/>
  <sortState xmlns:xlrd2="http://schemas.microsoft.com/office/spreadsheetml/2017/richdata2" ref="A2:G104">
    <sortCondition ref="A6:A104"/>
  </sortState>
  <conditionalFormatting sqref="F2:F104">
    <cfRule type="cellIs" dxfId="4" priority="6" operator="equal">
      <formula>"yearly"</formula>
    </cfRule>
  </conditionalFormatting>
  <conditionalFormatting sqref="O14:O60">
    <cfRule type="cellIs" dxfId="3" priority="2" operator="equal">
      <formula>"yearly"</formula>
    </cfRule>
  </conditionalFormatting>
  <conditionalFormatting sqref="O61">
    <cfRule type="cellIs" dxfId="2" priority="4" operator="equal">
      <formula>"yearly"</formula>
    </cfRule>
  </conditionalFormatting>
  <conditionalFormatting sqref="O62:O78">
    <cfRule type="cellIs" dxfId="1" priority="3" operator="equal">
      <formula>"yearly"</formula>
    </cfRule>
  </conditionalFormatting>
  <conditionalFormatting sqref="O82:O115">
    <cfRule type="cellIs" dxfId="0" priority="1" operator="equal">
      <formula>"yearly"</formula>
    </cfRule>
  </conditionalFormatting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1"/>
  <sheetViews>
    <sheetView workbookViewId="0">
      <selection activeCell="J15" sqref="J15"/>
    </sheetView>
  </sheetViews>
  <sheetFormatPr defaultRowHeight="15"/>
  <cols>
    <col min="3" max="3" width="10.7109375" customWidth="1"/>
    <col min="4" max="4" width="10.28515625" customWidth="1"/>
    <col min="9" max="9" width="10.85546875" bestFit="1" customWidth="1"/>
  </cols>
  <sheetData>
    <row r="1" spans="2:9">
      <c r="B1" s="58" t="s">
        <v>181</v>
      </c>
      <c r="C1" s="59"/>
      <c r="D1" s="59"/>
      <c r="E1" s="59"/>
      <c r="F1" s="59"/>
      <c r="G1" s="59"/>
      <c r="H1" s="59"/>
      <c r="I1" s="60"/>
    </row>
    <row r="2" spans="2:9">
      <c r="B2" s="61"/>
    </row>
    <row r="3" spans="2:9" ht="20.25">
      <c r="B3" s="78" t="s">
        <v>182</v>
      </c>
      <c r="C3" s="78"/>
      <c r="D3" s="78"/>
      <c r="E3" s="78"/>
      <c r="F3" s="78"/>
      <c r="G3" s="78"/>
      <c r="H3" s="78"/>
    </row>
    <row r="5" spans="2:9">
      <c r="B5" t="s">
        <v>183</v>
      </c>
      <c r="C5" s="62" t="s">
        <v>133</v>
      </c>
      <c r="H5" t="s">
        <v>185</v>
      </c>
      <c r="I5" s="62" t="s">
        <v>134</v>
      </c>
    </row>
    <row r="6" spans="2:9">
      <c r="B6" t="s">
        <v>184</v>
      </c>
      <c r="C6" s="79">
        <v>1.5</v>
      </c>
      <c r="H6" t="s">
        <v>184</v>
      </c>
      <c r="I6" s="79">
        <v>1.3</v>
      </c>
    </row>
    <row r="7" spans="2:9" ht="15.75" thickBot="1"/>
    <row r="8" spans="2:9" ht="38.25" customHeight="1">
      <c r="B8" s="63" t="s">
        <v>186</v>
      </c>
      <c r="C8" s="64" t="s">
        <v>188</v>
      </c>
      <c r="D8" s="64" t="s">
        <v>189</v>
      </c>
      <c r="E8" s="64" t="s">
        <v>190</v>
      </c>
      <c r="F8" s="64" t="s">
        <v>191</v>
      </c>
      <c r="G8" s="64" t="s">
        <v>192</v>
      </c>
      <c r="H8" s="65" t="s">
        <v>193</v>
      </c>
    </row>
    <row r="9" spans="2:9">
      <c r="B9" s="66" t="s">
        <v>160</v>
      </c>
      <c r="C9" s="67">
        <v>32</v>
      </c>
      <c r="D9" s="67">
        <v>42</v>
      </c>
      <c r="E9" s="68">
        <f>C9*$C$6</f>
        <v>48</v>
      </c>
      <c r="F9" s="68">
        <f>D9*$I$6</f>
        <v>54.6</v>
      </c>
      <c r="G9" s="68">
        <f>E9+F9</f>
        <v>102.6</v>
      </c>
      <c r="H9" s="69">
        <f>IF(G9&gt;=100,G9*0.08,G9*0.05)</f>
        <v>8.2080000000000002</v>
      </c>
    </row>
    <row r="10" spans="2:9">
      <c r="B10" s="66" t="s">
        <v>161</v>
      </c>
      <c r="C10" s="67">
        <v>28</v>
      </c>
      <c r="D10" s="67">
        <v>35</v>
      </c>
      <c r="E10" s="68">
        <f t="shared" ref="E10:E20" si="0">C10*$C$6</f>
        <v>42</v>
      </c>
      <c r="F10" s="68">
        <f t="shared" ref="F10:F20" si="1">D10*$I$6</f>
        <v>45.5</v>
      </c>
      <c r="G10" s="68">
        <f t="shared" ref="G10:G20" si="2">E10+F10</f>
        <v>87.5</v>
      </c>
      <c r="H10" s="69">
        <f t="shared" ref="H10:H20" si="3">IF(G10&gt;=100,G10*0.08,G10*0.05)</f>
        <v>4.375</v>
      </c>
    </row>
    <row r="11" spans="2:9">
      <c r="B11" s="66" t="s">
        <v>162</v>
      </c>
      <c r="C11" s="67">
        <v>25</v>
      </c>
      <c r="D11" s="67">
        <v>49</v>
      </c>
      <c r="E11" s="68">
        <f t="shared" si="0"/>
        <v>37.5</v>
      </c>
      <c r="F11" s="68">
        <f t="shared" si="1"/>
        <v>63.7</v>
      </c>
      <c r="G11" s="68">
        <f t="shared" si="2"/>
        <v>101.2</v>
      </c>
      <c r="H11" s="69">
        <f t="shared" si="3"/>
        <v>8.0960000000000001</v>
      </c>
    </row>
    <row r="12" spans="2:9">
      <c r="B12" s="66" t="s">
        <v>163</v>
      </c>
      <c r="C12" s="67">
        <v>41</v>
      </c>
      <c r="D12" s="67">
        <v>62</v>
      </c>
      <c r="E12" s="68">
        <f t="shared" si="0"/>
        <v>61.5</v>
      </c>
      <c r="F12" s="68">
        <f t="shared" si="1"/>
        <v>80.600000000000009</v>
      </c>
      <c r="G12" s="68">
        <f t="shared" si="2"/>
        <v>142.10000000000002</v>
      </c>
      <c r="H12" s="69">
        <f t="shared" si="3"/>
        <v>11.368000000000002</v>
      </c>
    </row>
    <row r="13" spans="2:9">
      <c r="B13" s="66" t="s">
        <v>164</v>
      </c>
      <c r="C13" s="67"/>
      <c r="D13" s="67"/>
      <c r="E13" s="68">
        <f t="shared" si="0"/>
        <v>0</v>
      </c>
      <c r="F13" s="68">
        <f t="shared" si="1"/>
        <v>0</v>
      </c>
      <c r="G13" s="68">
        <f t="shared" si="2"/>
        <v>0</v>
      </c>
      <c r="H13" s="69">
        <f t="shared" si="3"/>
        <v>0</v>
      </c>
    </row>
    <row r="14" spans="2:9">
      <c r="B14" s="66" t="s">
        <v>165</v>
      </c>
      <c r="C14" s="67"/>
      <c r="D14" s="67"/>
      <c r="E14" s="68">
        <f t="shared" si="0"/>
        <v>0</v>
      </c>
      <c r="F14" s="68">
        <f t="shared" si="1"/>
        <v>0</v>
      </c>
      <c r="G14" s="68">
        <f t="shared" si="2"/>
        <v>0</v>
      </c>
      <c r="H14" s="69">
        <f t="shared" si="3"/>
        <v>0</v>
      </c>
    </row>
    <row r="15" spans="2:9">
      <c r="B15" s="66" t="s">
        <v>166</v>
      </c>
      <c r="C15" s="67"/>
      <c r="D15" s="67"/>
      <c r="E15" s="68">
        <f t="shared" si="0"/>
        <v>0</v>
      </c>
      <c r="F15" s="68">
        <f t="shared" si="1"/>
        <v>0</v>
      </c>
      <c r="G15" s="68">
        <f t="shared" si="2"/>
        <v>0</v>
      </c>
      <c r="H15" s="69">
        <f t="shared" si="3"/>
        <v>0</v>
      </c>
    </row>
    <row r="16" spans="2:9">
      <c r="B16" s="66" t="s">
        <v>18</v>
      </c>
      <c r="C16" s="67"/>
      <c r="D16" s="67"/>
      <c r="E16" s="68">
        <f t="shared" si="0"/>
        <v>0</v>
      </c>
      <c r="F16" s="68">
        <f t="shared" si="1"/>
        <v>0</v>
      </c>
      <c r="G16" s="68">
        <f t="shared" si="2"/>
        <v>0</v>
      </c>
      <c r="H16" s="69">
        <f t="shared" si="3"/>
        <v>0</v>
      </c>
    </row>
    <row r="17" spans="2:8">
      <c r="B17" s="66" t="s">
        <v>19</v>
      </c>
      <c r="C17" s="67"/>
      <c r="D17" s="67"/>
      <c r="E17" s="68">
        <f t="shared" si="0"/>
        <v>0</v>
      </c>
      <c r="F17" s="68">
        <f t="shared" si="1"/>
        <v>0</v>
      </c>
      <c r="G17" s="68">
        <f t="shared" si="2"/>
        <v>0</v>
      </c>
      <c r="H17" s="69">
        <f t="shared" si="3"/>
        <v>0</v>
      </c>
    </row>
    <row r="18" spans="2:8">
      <c r="B18" s="66" t="s">
        <v>167</v>
      </c>
      <c r="C18" s="67"/>
      <c r="D18" s="67"/>
      <c r="E18" s="68">
        <f t="shared" si="0"/>
        <v>0</v>
      </c>
      <c r="F18" s="68">
        <f t="shared" si="1"/>
        <v>0</v>
      </c>
      <c r="G18" s="68">
        <f t="shared" si="2"/>
        <v>0</v>
      </c>
      <c r="H18" s="69">
        <f t="shared" si="3"/>
        <v>0</v>
      </c>
    </row>
    <row r="19" spans="2:8">
      <c r="B19" s="66" t="s">
        <v>20</v>
      </c>
      <c r="C19" s="67"/>
      <c r="D19" s="67"/>
      <c r="E19" s="68">
        <f t="shared" si="0"/>
        <v>0</v>
      </c>
      <c r="F19" s="68">
        <f t="shared" si="1"/>
        <v>0</v>
      </c>
      <c r="G19" s="68">
        <f t="shared" si="2"/>
        <v>0</v>
      </c>
      <c r="H19" s="69">
        <f t="shared" si="3"/>
        <v>0</v>
      </c>
    </row>
    <row r="20" spans="2:8">
      <c r="B20" s="66" t="s">
        <v>21</v>
      </c>
      <c r="C20" s="67"/>
      <c r="D20" s="67"/>
      <c r="E20" s="68">
        <f t="shared" si="0"/>
        <v>0</v>
      </c>
      <c r="F20" s="68">
        <f t="shared" si="1"/>
        <v>0</v>
      </c>
      <c r="G20" s="68">
        <f t="shared" si="2"/>
        <v>0</v>
      </c>
      <c r="H20" s="69">
        <f t="shared" si="3"/>
        <v>0</v>
      </c>
    </row>
    <row r="21" spans="2:8" ht="15.75" thickBot="1">
      <c r="B21" s="70" t="s">
        <v>187</v>
      </c>
      <c r="C21" s="71"/>
      <c r="D21" s="71"/>
      <c r="E21" s="80">
        <f>SUM(E9:E20)</f>
        <v>189</v>
      </c>
      <c r="F21" s="80">
        <f>SUM(F9:F20)</f>
        <v>244.40000000000003</v>
      </c>
      <c r="G21" s="80">
        <f>SUM(G9:G20)</f>
        <v>433.40000000000003</v>
      </c>
      <c r="H21" s="72"/>
    </row>
  </sheetData>
  <mergeCells count="1">
    <mergeCell ref="B3:H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Books</vt:lpstr>
      <vt:lpstr>Calculations</vt:lpstr>
      <vt:lpstr>Chart</vt:lpstr>
      <vt:lpstr>Database</vt:lpstr>
      <vt:lpstr>Flash memories</vt:lpstr>
      <vt:lpstr>Database!Print_Titles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2020-12-01T09:44:15Z</dcterms:modified>
</cp:coreProperties>
</file>