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E:\vyucba\ZADANIA PREDMETY\excel pre ekonomov\2_tyzden\"/>
    </mc:Choice>
  </mc:AlternateContent>
  <xr:revisionPtr revIDLastSave="0" documentId="13_ncr:1_{4C4BB0B8-025C-4261-9B97-0B638915283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Vyhladavacie_funkcie" sheetId="1" r:id="rId1"/>
    <sheet name="Index Match" sheetId="2" r:id="rId2"/>
    <sheet name="Vlookup" sheetId="3" r:id="rId3"/>
    <sheet name="Xlookup" sheetId="4" r:id="rId4"/>
    <sheet name="Unique" sheetId="5" r:id="rId5"/>
    <sheet name="Dátumové funkcie" sheetId="6" r:id="rId6"/>
    <sheet name="Networkdays" sheetId="7" r:id="rId7"/>
    <sheet name="Textové funkcie" sheetId="8" r:id="rId8"/>
    <sheet name="Round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9" l="1"/>
  <c r="B2" i="9"/>
  <c r="I5" i="8"/>
  <c r="I2" i="8"/>
  <c r="D11" i="8"/>
  <c r="D8" i="8"/>
  <c r="D5" i="8"/>
  <c r="D2" i="8"/>
  <c r="E13" i="7"/>
  <c r="D13" i="7"/>
  <c r="E12" i="7"/>
  <c r="D12" i="7"/>
  <c r="E11" i="7"/>
  <c r="D11" i="7"/>
  <c r="E10" i="7"/>
  <c r="D10" i="7"/>
  <c r="E9" i="7"/>
  <c r="D9" i="7"/>
  <c r="E8" i="7"/>
  <c r="D8" i="7"/>
  <c r="E7" i="7"/>
  <c r="D7" i="7"/>
  <c r="E6" i="7"/>
  <c r="D6" i="7"/>
  <c r="E5" i="7"/>
  <c r="D5" i="7"/>
  <c r="E4" i="7"/>
  <c r="D4" i="7"/>
  <c r="E3" i="7"/>
  <c r="D3" i="7"/>
  <c r="E2" i="7"/>
  <c r="D2" i="7"/>
  <c r="D6" i="6"/>
  <c r="E2" i="6"/>
  <c r="C2" i="5" a="1"/>
  <c r="C2" i="5" s="1"/>
  <c r="G2" i="4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2" i="3"/>
  <c r="I2" i="2"/>
  <c r="S2" i="1"/>
  <c r="K2" i="1"/>
  <c r="D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<sst xmlns="http://schemas.openxmlformats.org/spreadsheetml/2006/main" count="241" uniqueCount="126">
  <si>
    <t>Údaje</t>
  </si>
  <si>
    <t>Mestá</t>
  </si>
  <si>
    <t>Nitra</t>
  </si>
  <si>
    <t>Trnava</t>
  </si>
  <si>
    <t>Bratislava</t>
  </si>
  <si>
    <t>Košice</t>
  </si>
  <si>
    <t>CHOOSE</t>
  </si>
  <si>
    <t>Meno</t>
  </si>
  <si>
    <t xml:space="preserve">počet detí </t>
  </si>
  <si>
    <t>počet rokov vo firme</t>
  </si>
  <si>
    <t>Peter Malý</t>
  </si>
  <si>
    <t>Jozef Veľký</t>
  </si>
  <si>
    <t>Matej Slušný</t>
  </si>
  <si>
    <t>Eva Pekná</t>
  </si>
  <si>
    <t>Iveta Bystrá</t>
  </si>
  <si>
    <t>Jozef Mrkvička</t>
  </si>
  <si>
    <t>Ivan Holý</t>
  </si>
  <si>
    <t>Pavol Drobný</t>
  </si>
  <si>
    <t>Marek Horský</t>
  </si>
  <si>
    <t>Gabriel Pyšný</t>
  </si>
  <si>
    <t>INDEX</t>
  </si>
  <si>
    <t>Počet detí</t>
  </si>
  <si>
    <t xml:space="preserve">Produkt </t>
  </si>
  <si>
    <t>Množstvo</t>
  </si>
  <si>
    <t>Pomaranče</t>
  </si>
  <si>
    <t>Jablká</t>
  </si>
  <si>
    <t>Hrušky</t>
  </si>
  <si>
    <t>Banány</t>
  </si>
  <si>
    <t>MATCH</t>
  </si>
  <si>
    <t xml:space="preserve">Výška </t>
  </si>
  <si>
    <t>Hmotnosť</t>
  </si>
  <si>
    <t>Ján</t>
  </si>
  <si>
    <t>Peter</t>
  </si>
  <si>
    <t>Róbert</t>
  </si>
  <si>
    <t xml:space="preserve">Michal </t>
  </si>
  <si>
    <t>Marek</t>
  </si>
  <si>
    <t>Aká je</t>
  </si>
  <si>
    <t xml:space="preserve">výška </t>
  </si>
  <si>
    <t>človeka s menom</t>
  </si>
  <si>
    <t>Výsledok</t>
  </si>
  <si>
    <t>Číslo obj.</t>
  </si>
  <si>
    <t>Číslo klienta</t>
  </si>
  <si>
    <t>Priezvisko</t>
  </si>
  <si>
    <t>Tovar</t>
  </si>
  <si>
    <t>Cena</t>
  </si>
  <si>
    <t>HDD</t>
  </si>
  <si>
    <t>FLASH</t>
  </si>
  <si>
    <t>RAM</t>
  </si>
  <si>
    <t>Pekný</t>
  </si>
  <si>
    <t>Malá</t>
  </si>
  <si>
    <t>Iný</t>
  </si>
  <si>
    <t>Škaredá</t>
  </si>
  <si>
    <t>Veselá</t>
  </si>
  <si>
    <t xml:space="preserve">ID </t>
  </si>
  <si>
    <t>Plat</t>
  </si>
  <si>
    <t>Malý</t>
  </si>
  <si>
    <t>Jozef</t>
  </si>
  <si>
    <t>Veľký</t>
  </si>
  <si>
    <t>Matej</t>
  </si>
  <si>
    <t>Slušný</t>
  </si>
  <si>
    <t>Eva</t>
  </si>
  <si>
    <t>Pekná</t>
  </si>
  <si>
    <t>Iveta</t>
  </si>
  <si>
    <t>Bystrá</t>
  </si>
  <si>
    <t>Mrkvička</t>
  </si>
  <si>
    <t>Ivan</t>
  </si>
  <si>
    <t>Holý</t>
  </si>
  <si>
    <t>Pavol</t>
  </si>
  <si>
    <t>Drobný</t>
  </si>
  <si>
    <t>ID</t>
  </si>
  <si>
    <t>D. Krškany</t>
  </si>
  <si>
    <t>Bardoňovo</t>
  </si>
  <si>
    <t>Čakajovce</t>
  </si>
  <si>
    <t>Bánov</t>
  </si>
  <si>
    <t>Alekšince</t>
  </si>
  <si>
    <t>Černík</t>
  </si>
  <si>
    <t>Melospol</t>
  </si>
  <si>
    <t>Čata</t>
  </si>
  <si>
    <t>Cabaj</t>
  </si>
  <si>
    <t>Branko</t>
  </si>
  <si>
    <t>Bíňa</t>
  </si>
  <si>
    <t>Bajka</t>
  </si>
  <si>
    <t>Čaka</t>
  </si>
  <si>
    <t>Branč</t>
  </si>
  <si>
    <t>Beladice</t>
  </si>
  <si>
    <t>Bešeňov</t>
  </si>
  <si>
    <t>Čifáre</t>
  </si>
  <si>
    <t>Bohatá</t>
  </si>
  <si>
    <t>Bruty</t>
  </si>
  <si>
    <t>UNIQUE</t>
  </si>
  <si>
    <t xml:space="preserve">Mesiac </t>
  </si>
  <si>
    <t xml:space="preserve">Deň </t>
  </si>
  <si>
    <t>Rok</t>
  </si>
  <si>
    <t>DATE</t>
  </si>
  <si>
    <t>Počiatočný dátum</t>
  </si>
  <si>
    <t>Koncový dátum</t>
  </si>
  <si>
    <t>DATEDIF</t>
  </si>
  <si>
    <t>Mesiac</t>
  </si>
  <si>
    <t>Prvý deň</t>
  </si>
  <si>
    <t>Posledný deň</t>
  </si>
  <si>
    <t>Počet dní</t>
  </si>
  <si>
    <t>Počet pracovných dní</t>
  </si>
  <si>
    <t>Sviatky a dni prac. pokoja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</si>
  <si>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</si>
  <si>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</si>
  <si>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</si>
  <si>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</si>
  <si>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</si>
  <si>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</si>
  <si>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</si>
  <si>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</si>
  <si>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</si>
  <si>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</si>
  <si>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</si>
  <si>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</si>
  <si>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CONCAT</t>
  </si>
  <si>
    <t>LEFT</t>
  </si>
  <si>
    <t>RIGHT</t>
  </si>
  <si>
    <t>LEN</t>
  </si>
  <si>
    <t>Excel pre ekonómov</t>
  </si>
  <si>
    <t>MID</t>
  </si>
  <si>
    <t>&amp;</t>
  </si>
  <si>
    <t>REPT</t>
  </si>
  <si>
    <t>Meno Priezvisko</t>
  </si>
  <si>
    <t>Text na stĺpce</t>
  </si>
  <si>
    <t>ROUND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</si>
</sst>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7" formatCode="_-* #,##0.00\ [$€-1]_-;\-* #,##0.00\ [$€-1]_-;_-* &quot;-&quot;??\ [$€-1]_-;_-@_-"/>
    <numFmt numFmtId="169" formatCode="_-* #,##0\ [$€-1]_-;\-* #,##0\ [$€-1]_-;_-* &quot;-&quot;??\ [$€-1]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1" fillId="2" borderId="0" xfId="0" applyFont="1" applyFill="1"/>
    <xf numFmtId="167" fontId="0" fillId="0" borderId="0" xfId="0" applyNumberFormat="1"/>
    <xf numFmtId="169" fontId="0" fillId="0" borderId="0" xfId="0" applyNumberFormat="1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14" fontId="0" fillId="0" borderId="0" xfId="0" applyNumberFormat="1"/>
    <xf numFmtId="1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workbookViewId="0">
      <selection activeCell="E16" sqref="E16"/>
    </sheetView>
  </sheetViews>
  <sheetFormatPr defaultRowHeight="14.5" x14ac:dyDescent="0.35"/>
  <cols>
    <col min="4" max="4" width="11.1796875" bestFit="1" customWidth="1"/>
    <col min="6" max="6" width="13" bestFit="1" customWidth="1"/>
    <col min="7" max="7" width="9.54296875" bestFit="1" customWidth="1"/>
    <col min="8" max="8" width="12.54296875" customWidth="1"/>
    <col min="10" max="10" width="9.1796875" bestFit="1" customWidth="1"/>
    <col min="11" max="11" width="9" bestFit="1" customWidth="1"/>
    <col min="15" max="15" width="11" customWidth="1"/>
    <col min="18" max="18" width="9" bestFit="1" customWidth="1"/>
  </cols>
  <sheetData>
    <row r="1" spans="1:19" ht="35" customHeight="1" x14ac:dyDescent="0.35">
      <c r="A1" t="s">
        <v>0</v>
      </c>
      <c r="B1" t="s">
        <v>1</v>
      </c>
      <c r="D1" t="s">
        <v>6</v>
      </c>
      <c r="F1" t="s">
        <v>7</v>
      </c>
      <c r="G1" s="1" t="s">
        <v>8</v>
      </c>
      <c r="H1" s="1" t="s">
        <v>9</v>
      </c>
      <c r="J1" t="s">
        <v>7</v>
      </c>
      <c r="K1" t="s">
        <v>21</v>
      </c>
      <c r="M1" t="s">
        <v>20</v>
      </c>
      <c r="O1" t="s">
        <v>22</v>
      </c>
      <c r="P1" t="s">
        <v>23</v>
      </c>
      <c r="R1" t="s">
        <v>23</v>
      </c>
      <c r="S1" t="s">
        <v>28</v>
      </c>
    </row>
    <row r="2" spans="1:19" x14ac:dyDescent="0.35">
      <c r="A2">
        <v>1</v>
      </c>
      <c r="B2" t="s">
        <v>2</v>
      </c>
      <c r="D2" t="str">
        <f>CHOOSE(2,B2,B3,B4,B5)</f>
        <v>Trnava</v>
      </c>
      <c r="F2" t="s">
        <v>10</v>
      </c>
      <c r="G2">
        <v>3</v>
      </c>
      <c r="H2">
        <v>1</v>
      </c>
      <c r="J2" t="s">
        <v>13</v>
      </c>
      <c r="K2">
        <f>INDEX(F2:H11,4,2)</f>
        <v>2</v>
      </c>
      <c r="O2" t="s">
        <v>27</v>
      </c>
      <c r="P2">
        <v>25</v>
      </c>
      <c r="R2">
        <v>40</v>
      </c>
      <c r="S2">
        <f>MATCH(R2,P2:P5,0)</f>
        <v>3</v>
      </c>
    </row>
    <row r="3" spans="1:19" x14ac:dyDescent="0.35">
      <c r="A3">
        <v>2</v>
      </c>
      <c r="B3" t="s">
        <v>3</v>
      </c>
      <c r="F3" t="s">
        <v>11</v>
      </c>
      <c r="G3">
        <v>0</v>
      </c>
      <c r="H3">
        <v>3</v>
      </c>
      <c r="O3" t="s">
        <v>24</v>
      </c>
      <c r="P3">
        <v>38</v>
      </c>
    </row>
    <row r="4" spans="1:19" x14ac:dyDescent="0.35">
      <c r="A4">
        <v>3</v>
      </c>
      <c r="B4" t="s">
        <v>4</v>
      </c>
      <c r="F4" t="s">
        <v>12</v>
      </c>
      <c r="G4">
        <v>1</v>
      </c>
      <c r="H4">
        <v>6</v>
      </c>
      <c r="O4" t="s">
        <v>25</v>
      </c>
      <c r="P4">
        <v>40</v>
      </c>
    </row>
    <row r="5" spans="1:19" x14ac:dyDescent="0.35">
      <c r="A5">
        <v>4</v>
      </c>
      <c r="B5" t="s">
        <v>5</v>
      </c>
      <c r="F5" t="s">
        <v>13</v>
      </c>
      <c r="G5">
        <v>2</v>
      </c>
      <c r="H5">
        <v>8</v>
      </c>
      <c r="O5" t="s">
        <v>26</v>
      </c>
      <c r="P5">
        <v>41</v>
      </c>
    </row>
    <row r="6" spans="1:19" x14ac:dyDescent="0.35">
      <c r="F6" t="s">
        <v>14</v>
      </c>
      <c r="G6">
        <v>3</v>
      </c>
      <c r="H6">
        <v>2</v>
      </c>
    </row>
    <row r="7" spans="1:19" x14ac:dyDescent="0.35">
      <c r="F7" t="s">
        <v>15</v>
      </c>
      <c r="G7">
        <v>1</v>
      </c>
      <c r="H7">
        <v>5</v>
      </c>
    </row>
    <row r="8" spans="1:19" x14ac:dyDescent="0.35">
      <c r="F8" t="s">
        <v>16</v>
      </c>
      <c r="G8">
        <v>1</v>
      </c>
      <c r="H8">
        <v>6</v>
      </c>
    </row>
    <row r="9" spans="1:19" x14ac:dyDescent="0.35">
      <c r="F9" t="s">
        <v>17</v>
      </c>
      <c r="G9">
        <v>0</v>
      </c>
      <c r="H9">
        <v>5</v>
      </c>
    </row>
    <row r="10" spans="1:19" x14ac:dyDescent="0.35">
      <c r="F10" t="s">
        <v>18</v>
      </c>
      <c r="G10">
        <v>0</v>
      </c>
      <c r="H10">
        <v>9</v>
      </c>
    </row>
    <row r="11" spans="1:19" x14ac:dyDescent="0.35">
      <c r="F11" t="s">
        <v>19</v>
      </c>
      <c r="G11">
        <v>0</v>
      </c>
      <c r="H11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ABD1C-0682-4834-A769-335993BF1BE6}">
  <dimension ref="A1:I6"/>
  <sheetViews>
    <sheetView workbookViewId="0">
      <selection activeCell="I2" sqref="I2"/>
    </sheetView>
  </sheetViews>
  <sheetFormatPr defaultRowHeight="14.5" x14ac:dyDescent="0.35"/>
  <cols>
    <col min="3" max="3" width="9.1796875" bestFit="1" customWidth="1"/>
    <col min="7" max="7" width="15.26953125" bestFit="1" customWidth="1"/>
    <col min="9" max="9" width="13.26953125" bestFit="1" customWidth="1"/>
  </cols>
  <sheetData>
    <row r="1" spans="1:9" x14ac:dyDescent="0.35">
      <c r="A1" s="3" t="s">
        <v>7</v>
      </c>
      <c r="B1" s="3" t="s">
        <v>29</v>
      </c>
      <c r="C1" s="3" t="s">
        <v>30</v>
      </c>
      <c r="I1" t="s">
        <v>39</v>
      </c>
    </row>
    <row r="2" spans="1:9" x14ac:dyDescent="0.35">
      <c r="A2" t="s">
        <v>31</v>
      </c>
      <c r="B2">
        <v>1.85</v>
      </c>
      <c r="C2">
        <v>75</v>
      </c>
      <c r="E2" t="s">
        <v>36</v>
      </c>
      <c r="F2" t="s">
        <v>37</v>
      </c>
      <c r="G2" t="s">
        <v>38</v>
      </c>
      <c r="H2" t="s">
        <v>33</v>
      </c>
      <c r="I2" s="2">
        <f>INDEX(A1:C6,MATCH(H2,A1:A6,0),MATCH(F2,A1:C1,0))</f>
        <v>1.78</v>
      </c>
    </row>
    <row r="3" spans="1:9" x14ac:dyDescent="0.35">
      <c r="A3" t="s">
        <v>32</v>
      </c>
      <c r="B3">
        <v>1.65</v>
      </c>
      <c r="C3">
        <v>71</v>
      </c>
    </row>
    <row r="4" spans="1:9" x14ac:dyDescent="0.35">
      <c r="A4" t="s">
        <v>33</v>
      </c>
      <c r="B4">
        <v>1.78</v>
      </c>
      <c r="C4">
        <v>80</v>
      </c>
    </row>
    <row r="5" spans="1:9" x14ac:dyDescent="0.35">
      <c r="A5" t="s">
        <v>34</v>
      </c>
      <c r="B5">
        <v>1.81</v>
      </c>
      <c r="C5">
        <v>82</v>
      </c>
    </row>
    <row r="6" spans="1:9" x14ac:dyDescent="0.35">
      <c r="A6" t="s">
        <v>35</v>
      </c>
      <c r="B6">
        <v>1.72</v>
      </c>
      <c r="C6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0F283-BC38-4E42-9B1D-F06DC9EF4E64}">
  <dimension ref="A1:H17"/>
  <sheetViews>
    <sheetView workbookViewId="0">
      <selection activeCell="G10" sqref="G10"/>
    </sheetView>
  </sheetViews>
  <sheetFormatPr defaultRowHeight="14.5" x14ac:dyDescent="0.35"/>
  <cols>
    <col min="2" max="2" width="10.7265625" bestFit="1" customWidth="1"/>
    <col min="3" max="3" width="9" bestFit="1" customWidth="1"/>
    <col min="5" max="5" width="9" bestFit="1" customWidth="1"/>
    <col min="7" max="7" width="10.7265625" bestFit="1" customWidth="1"/>
  </cols>
  <sheetData>
    <row r="1" spans="1:8" x14ac:dyDescent="0.35">
      <c r="A1" s="3" t="s">
        <v>40</v>
      </c>
      <c r="B1" s="3" t="s">
        <v>41</v>
      </c>
      <c r="C1" s="3" t="s">
        <v>42</v>
      </c>
      <c r="D1" s="3" t="s">
        <v>43</v>
      </c>
      <c r="E1" s="3" t="s">
        <v>44</v>
      </c>
      <c r="G1" s="3" t="s">
        <v>41</v>
      </c>
      <c r="H1" s="3" t="s">
        <v>42</v>
      </c>
    </row>
    <row r="2" spans="1:8" x14ac:dyDescent="0.35">
      <c r="A2">
        <v>50</v>
      </c>
      <c r="B2">
        <v>1</v>
      </c>
      <c r="C2" t="str">
        <f>VLOOKUP(B2,$G$2:$H$6,2,0)</f>
        <v>Pekný</v>
      </c>
      <c r="D2" t="s">
        <v>45</v>
      </c>
      <c r="E2" s="5">
        <v>73</v>
      </c>
      <c r="G2">
        <v>1</v>
      </c>
      <c r="H2" t="s">
        <v>48</v>
      </c>
    </row>
    <row r="3" spans="1:8" x14ac:dyDescent="0.35">
      <c r="A3">
        <v>51</v>
      </c>
      <c r="B3">
        <v>1</v>
      </c>
      <c r="C3" t="str">
        <f t="shared" ref="C3:C17" si="0">VLOOKUP(B3,$G$2:$H$6,2,0)</f>
        <v>Pekný</v>
      </c>
      <c r="D3" t="s">
        <v>46</v>
      </c>
      <c r="E3" s="5">
        <v>129</v>
      </c>
      <c r="G3">
        <v>2</v>
      </c>
      <c r="H3" t="s">
        <v>49</v>
      </c>
    </row>
    <row r="4" spans="1:8" x14ac:dyDescent="0.35">
      <c r="A4">
        <v>52</v>
      </c>
      <c r="B4">
        <v>4</v>
      </c>
      <c r="C4" t="str">
        <f t="shared" si="0"/>
        <v>Škaredá</v>
      </c>
      <c r="D4" t="s">
        <v>47</v>
      </c>
      <c r="E4" s="5">
        <v>80</v>
      </c>
      <c r="G4">
        <v>3</v>
      </c>
      <c r="H4" t="s">
        <v>50</v>
      </c>
    </row>
    <row r="5" spans="1:8" x14ac:dyDescent="0.35">
      <c r="A5">
        <v>53</v>
      </c>
      <c r="B5">
        <v>2</v>
      </c>
      <c r="C5" t="str">
        <f t="shared" si="0"/>
        <v>Malá</v>
      </c>
      <c r="D5" t="s">
        <v>45</v>
      </c>
      <c r="E5" s="5">
        <v>101</v>
      </c>
      <c r="G5">
        <v>4</v>
      </c>
      <c r="H5" t="s">
        <v>51</v>
      </c>
    </row>
    <row r="6" spans="1:8" x14ac:dyDescent="0.35">
      <c r="A6">
        <v>54</v>
      </c>
      <c r="B6">
        <v>3</v>
      </c>
      <c r="C6" t="str">
        <f t="shared" si="0"/>
        <v>Iný</v>
      </c>
      <c r="D6" t="s">
        <v>46</v>
      </c>
      <c r="E6" s="5">
        <v>111</v>
      </c>
      <c r="G6">
        <v>5</v>
      </c>
      <c r="H6" t="s">
        <v>52</v>
      </c>
    </row>
    <row r="7" spans="1:8" x14ac:dyDescent="0.35">
      <c r="A7">
        <v>55</v>
      </c>
      <c r="B7">
        <v>4</v>
      </c>
      <c r="C7" t="str">
        <f t="shared" si="0"/>
        <v>Škaredá</v>
      </c>
      <c r="D7" t="s">
        <v>47</v>
      </c>
      <c r="E7" s="5">
        <v>88</v>
      </c>
    </row>
    <row r="8" spans="1:8" x14ac:dyDescent="0.35">
      <c r="A8">
        <v>56</v>
      </c>
      <c r="B8">
        <v>1</v>
      </c>
      <c r="C8" t="str">
        <f t="shared" si="0"/>
        <v>Pekný</v>
      </c>
      <c r="D8" t="s">
        <v>45</v>
      </c>
      <c r="E8" s="5">
        <v>105</v>
      </c>
    </row>
    <row r="9" spans="1:8" x14ac:dyDescent="0.35">
      <c r="A9">
        <v>57</v>
      </c>
      <c r="B9">
        <v>3</v>
      </c>
      <c r="C9" t="str">
        <f t="shared" si="0"/>
        <v>Iný</v>
      </c>
      <c r="D9" t="s">
        <v>46</v>
      </c>
      <c r="E9" s="5">
        <v>64</v>
      </c>
    </row>
    <row r="10" spans="1:8" x14ac:dyDescent="0.35">
      <c r="A10">
        <v>58</v>
      </c>
      <c r="B10">
        <v>5</v>
      </c>
      <c r="C10" t="str">
        <f t="shared" si="0"/>
        <v>Veselá</v>
      </c>
      <c r="D10" t="s">
        <v>47</v>
      </c>
      <c r="E10" s="5">
        <v>102</v>
      </c>
    </row>
    <row r="11" spans="1:8" x14ac:dyDescent="0.35">
      <c r="A11">
        <v>59</v>
      </c>
      <c r="B11">
        <v>4</v>
      </c>
      <c r="C11" t="str">
        <f t="shared" si="0"/>
        <v>Škaredá</v>
      </c>
      <c r="D11" t="s">
        <v>45</v>
      </c>
      <c r="E11" s="5">
        <v>123</v>
      </c>
    </row>
    <row r="12" spans="1:8" x14ac:dyDescent="0.35">
      <c r="A12">
        <v>60</v>
      </c>
      <c r="B12">
        <v>3</v>
      </c>
      <c r="C12" t="str">
        <f t="shared" si="0"/>
        <v>Iný</v>
      </c>
      <c r="D12" t="s">
        <v>46</v>
      </c>
      <c r="E12" s="5">
        <v>91</v>
      </c>
    </row>
    <row r="13" spans="1:8" x14ac:dyDescent="0.35">
      <c r="A13">
        <v>61</v>
      </c>
      <c r="B13">
        <v>3</v>
      </c>
      <c r="C13" t="str">
        <f t="shared" si="0"/>
        <v>Iný</v>
      </c>
      <c r="D13" t="s">
        <v>47</v>
      </c>
      <c r="E13" s="5">
        <v>79</v>
      </c>
    </row>
    <row r="14" spans="1:8" x14ac:dyDescent="0.35">
      <c r="A14">
        <v>62</v>
      </c>
      <c r="B14">
        <v>3</v>
      </c>
      <c r="C14" t="str">
        <f t="shared" si="0"/>
        <v>Iný</v>
      </c>
      <c r="D14" t="s">
        <v>45</v>
      </c>
      <c r="E14" s="5">
        <v>89</v>
      </c>
    </row>
    <row r="15" spans="1:8" x14ac:dyDescent="0.35">
      <c r="A15">
        <v>63</v>
      </c>
      <c r="B15">
        <v>3</v>
      </c>
      <c r="C15" t="str">
        <f t="shared" si="0"/>
        <v>Iný</v>
      </c>
      <c r="D15" t="s">
        <v>46</v>
      </c>
      <c r="E15" s="5">
        <v>59</v>
      </c>
    </row>
    <row r="16" spans="1:8" x14ac:dyDescent="0.35">
      <c r="A16">
        <v>64</v>
      </c>
      <c r="B16">
        <v>4</v>
      </c>
      <c r="C16" t="str">
        <f t="shared" si="0"/>
        <v>Škaredá</v>
      </c>
      <c r="D16" t="s">
        <v>47</v>
      </c>
      <c r="E16" s="5">
        <v>63</v>
      </c>
    </row>
    <row r="17" spans="1:5" x14ac:dyDescent="0.35">
      <c r="A17">
        <v>65</v>
      </c>
      <c r="B17">
        <v>4</v>
      </c>
      <c r="C17" t="str">
        <f t="shared" si="0"/>
        <v>Škaredá</v>
      </c>
      <c r="D17" t="s">
        <v>45</v>
      </c>
      <c r="E17" s="5">
        <v>98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9A14-E5F1-400C-B955-1AF310DAE29A}">
  <dimension ref="A1:J9"/>
  <sheetViews>
    <sheetView workbookViewId="0">
      <selection activeCell="G7" sqref="G7"/>
    </sheetView>
  </sheetViews>
  <sheetFormatPr defaultRowHeight="14.5" x14ac:dyDescent="0.35"/>
  <cols>
    <col min="3" max="4" width="9" bestFit="1" customWidth="1"/>
    <col min="6" max="6" width="9" bestFit="1" customWidth="1"/>
    <col min="10" max="10" width="9" bestFit="1" customWidth="1"/>
  </cols>
  <sheetData>
    <row r="1" spans="1:10" x14ac:dyDescent="0.35">
      <c r="A1" s="3" t="s">
        <v>53</v>
      </c>
      <c r="B1" s="3" t="s">
        <v>7</v>
      </c>
      <c r="C1" s="3" t="s">
        <v>42</v>
      </c>
      <c r="D1" s="3" t="s">
        <v>54</v>
      </c>
      <c r="F1" s="3" t="s">
        <v>42</v>
      </c>
      <c r="G1" t="s">
        <v>61</v>
      </c>
    </row>
    <row r="2" spans="1:10" x14ac:dyDescent="0.35">
      <c r="A2">
        <v>67</v>
      </c>
      <c r="B2" t="s">
        <v>32</v>
      </c>
      <c r="C2" t="s">
        <v>55</v>
      </c>
      <c r="D2" s="4">
        <v>568</v>
      </c>
      <c r="F2" s="3" t="s">
        <v>69</v>
      </c>
      <c r="G2">
        <f>_xlfn.XLOOKUP(G1,C2:C9,D2:D9)</f>
        <v>683</v>
      </c>
      <c r="J2" s="4"/>
    </row>
    <row r="3" spans="1:10" x14ac:dyDescent="0.35">
      <c r="A3">
        <v>53</v>
      </c>
      <c r="B3" t="s">
        <v>56</v>
      </c>
      <c r="C3" t="s">
        <v>57</v>
      </c>
      <c r="D3" s="4">
        <v>524</v>
      </c>
      <c r="J3" s="4"/>
    </row>
    <row r="4" spans="1:10" x14ac:dyDescent="0.35">
      <c r="A4">
        <v>34</v>
      </c>
      <c r="B4" t="s">
        <v>58</v>
      </c>
      <c r="C4" t="s">
        <v>59</v>
      </c>
      <c r="D4" s="4">
        <v>866</v>
      </c>
      <c r="J4" s="4"/>
    </row>
    <row r="5" spans="1:10" x14ac:dyDescent="0.35">
      <c r="A5">
        <v>56</v>
      </c>
      <c r="B5" t="s">
        <v>60</v>
      </c>
      <c r="C5" t="s">
        <v>61</v>
      </c>
      <c r="D5" s="4">
        <v>683</v>
      </c>
      <c r="J5" s="4"/>
    </row>
    <row r="6" spans="1:10" x14ac:dyDescent="0.35">
      <c r="A6">
        <v>78</v>
      </c>
      <c r="B6" t="s">
        <v>62</v>
      </c>
      <c r="C6" t="s">
        <v>63</v>
      </c>
      <c r="D6" s="4">
        <v>654</v>
      </c>
      <c r="J6" s="4"/>
    </row>
    <row r="7" spans="1:10" x14ac:dyDescent="0.35">
      <c r="A7">
        <v>91</v>
      </c>
      <c r="B7" t="s">
        <v>56</v>
      </c>
      <c r="C7" t="s">
        <v>64</v>
      </c>
      <c r="D7" s="4">
        <v>908</v>
      </c>
      <c r="J7" s="4"/>
    </row>
    <row r="8" spans="1:10" x14ac:dyDescent="0.35">
      <c r="A8">
        <v>52</v>
      </c>
      <c r="B8" t="s">
        <v>65</v>
      </c>
      <c r="C8" t="s">
        <v>66</v>
      </c>
      <c r="D8" s="4">
        <v>648</v>
      </c>
      <c r="J8" s="4"/>
    </row>
    <row r="9" spans="1:10" x14ac:dyDescent="0.35">
      <c r="A9">
        <v>23</v>
      </c>
      <c r="B9" t="s">
        <v>67</v>
      </c>
      <c r="C9" t="s">
        <v>68</v>
      </c>
      <c r="D9" s="4">
        <v>694</v>
      </c>
      <c r="J9" s="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D28F-03C2-4853-8A09-9B3D1E30E044}">
  <dimension ref="A1:C103"/>
  <sheetViews>
    <sheetView topLeftCell="A3" workbookViewId="0">
      <selection activeCell="C3" sqref="C3"/>
    </sheetView>
  </sheetViews>
  <sheetFormatPr defaultRowHeight="14.5" x14ac:dyDescent="0.35"/>
  <cols>
    <col min="1" max="1" width="9.6328125" bestFit="1" customWidth="1"/>
  </cols>
  <sheetData>
    <row r="1" spans="1:3" x14ac:dyDescent="0.35">
      <c r="A1" s="7" t="s">
        <v>70</v>
      </c>
      <c r="C1" t="s">
        <v>89</v>
      </c>
    </row>
    <row r="2" spans="1:3" x14ac:dyDescent="0.35">
      <c r="A2" s="8" t="s">
        <v>71</v>
      </c>
      <c r="C2" t="str" cm="1">
        <f t="array" ref="C2:C21">_xlfn.UNIQUE(A1:A103)</f>
        <v>D. Krškany</v>
      </c>
    </row>
    <row r="3" spans="1:3" x14ac:dyDescent="0.35">
      <c r="A3" s="7" t="s">
        <v>71</v>
      </c>
      <c r="C3" t="str">
        <v>Bardoňovo</v>
      </c>
    </row>
    <row r="4" spans="1:3" x14ac:dyDescent="0.35">
      <c r="A4" s="7" t="s">
        <v>70</v>
      </c>
      <c r="C4" t="str">
        <v>Čakajovce</v>
      </c>
    </row>
    <row r="5" spans="1:3" x14ac:dyDescent="0.35">
      <c r="A5" s="7" t="s">
        <v>72</v>
      </c>
      <c r="C5" t="str">
        <v>Bánov</v>
      </c>
    </row>
    <row r="6" spans="1:3" x14ac:dyDescent="0.35">
      <c r="A6" s="7" t="s">
        <v>70</v>
      </c>
      <c r="C6" t="str">
        <v>Alekšince</v>
      </c>
    </row>
    <row r="7" spans="1:3" x14ac:dyDescent="0.35">
      <c r="A7" s="7" t="s">
        <v>70</v>
      </c>
      <c r="C7" t="str">
        <v>Černík</v>
      </c>
    </row>
    <row r="8" spans="1:3" x14ac:dyDescent="0.35">
      <c r="A8" s="8" t="s">
        <v>71</v>
      </c>
      <c r="C8" t="str">
        <v>Melospol</v>
      </c>
    </row>
    <row r="9" spans="1:3" x14ac:dyDescent="0.35">
      <c r="A9" s="7" t="s">
        <v>70</v>
      </c>
      <c r="C9" t="str">
        <v>Čata</v>
      </c>
    </row>
    <row r="10" spans="1:3" x14ac:dyDescent="0.35">
      <c r="A10" s="7" t="s">
        <v>70</v>
      </c>
      <c r="C10" t="str">
        <v>Cabaj</v>
      </c>
    </row>
    <row r="11" spans="1:3" x14ac:dyDescent="0.35">
      <c r="A11" s="7" t="s">
        <v>70</v>
      </c>
      <c r="C11" t="str">
        <v>Branko</v>
      </c>
    </row>
    <row r="12" spans="1:3" x14ac:dyDescent="0.35">
      <c r="A12" s="8" t="s">
        <v>73</v>
      </c>
      <c r="C12" t="str">
        <v>Bíňa</v>
      </c>
    </row>
    <row r="13" spans="1:3" x14ac:dyDescent="0.35">
      <c r="A13" s="8" t="s">
        <v>71</v>
      </c>
      <c r="C13" t="str">
        <v>Bajka</v>
      </c>
    </row>
    <row r="14" spans="1:3" x14ac:dyDescent="0.35">
      <c r="A14" s="7" t="s">
        <v>70</v>
      </c>
      <c r="C14" t="str">
        <v>Čaka</v>
      </c>
    </row>
    <row r="15" spans="1:3" x14ac:dyDescent="0.35">
      <c r="A15" s="7" t="s">
        <v>70</v>
      </c>
      <c r="C15" t="str">
        <v>Branč</v>
      </c>
    </row>
    <row r="16" spans="1:3" x14ac:dyDescent="0.35">
      <c r="A16" s="7" t="s">
        <v>70</v>
      </c>
      <c r="C16" t="str">
        <v>Nitra</v>
      </c>
    </row>
    <row r="17" spans="1:3" x14ac:dyDescent="0.35">
      <c r="A17" s="7" t="s">
        <v>71</v>
      </c>
      <c r="C17" t="str">
        <v>Beladice</v>
      </c>
    </row>
    <row r="18" spans="1:3" x14ac:dyDescent="0.35">
      <c r="A18" s="7" t="s">
        <v>70</v>
      </c>
      <c r="C18" t="str">
        <v>Bešeňov</v>
      </c>
    </row>
    <row r="19" spans="1:3" x14ac:dyDescent="0.35">
      <c r="A19" s="7" t="s">
        <v>70</v>
      </c>
      <c r="C19" t="str">
        <v>Čifáre</v>
      </c>
    </row>
    <row r="20" spans="1:3" x14ac:dyDescent="0.35">
      <c r="A20" s="7" t="s">
        <v>74</v>
      </c>
      <c r="C20" t="str">
        <v>Bohatá</v>
      </c>
    </row>
    <row r="21" spans="1:3" x14ac:dyDescent="0.35">
      <c r="A21" s="7" t="s">
        <v>74</v>
      </c>
      <c r="C21" t="str">
        <v>Bruty</v>
      </c>
    </row>
    <row r="22" spans="1:3" x14ac:dyDescent="0.35">
      <c r="A22" s="8" t="s">
        <v>75</v>
      </c>
    </row>
    <row r="23" spans="1:3" x14ac:dyDescent="0.35">
      <c r="A23" s="7" t="s">
        <v>74</v>
      </c>
    </row>
    <row r="24" spans="1:3" x14ac:dyDescent="0.35">
      <c r="A24" s="7" t="s">
        <v>74</v>
      </c>
    </row>
    <row r="25" spans="1:3" x14ac:dyDescent="0.35">
      <c r="A25" s="7" t="s">
        <v>76</v>
      </c>
    </row>
    <row r="26" spans="1:3" x14ac:dyDescent="0.35">
      <c r="A26" s="7" t="s">
        <v>74</v>
      </c>
    </row>
    <row r="27" spans="1:3" x14ac:dyDescent="0.35">
      <c r="A27" s="8" t="s">
        <v>74</v>
      </c>
    </row>
    <row r="28" spans="1:3" x14ac:dyDescent="0.35">
      <c r="A28" s="8" t="s">
        <v>77</v>
      </c>
    </row>
    <row r="29" spans="1:3" x14ac:dyDescent="0.35">
      <c r="A29" s="8" t="s">
        <v>77</v>
      </c>
    </row>
    <row r="30" spans="1:3" x14ac:dyDescent="0.35">
      <c r="A30" s="8" t="s">
        <v>73</v>
      </c>
    </row>
    <row r="31" spans="1:3" x14ac:dyDescent="0.35">
      <c r="A31" s="7" t="s">
        <v>74</v>
      </c>
    </row>
    <row r="32" spans="1:3" x14ac:dyDescent="0.35">
      <c r="A32" s="7" t="s">
        <v>70</v>
      </c>
    </row>
    <row r="33" spans="1:1" x14ac:dyDescent="0.35">
      <c r="A33" s="7" t="s">
        <v>74</v>
      </c>
    </row>
    <row r="34" spans="1:1" x14ac:dyDescent="0.35">
      <c r="A34" s="7" t="s">
        <v>78</v>
      </c>
    </row>
    <row r="35" spans="1:1" x14ac:dyDescent="0.35">
      <c r="A35" s="7" t="s">
        <v>77</v>
      </c>
    </row>
    <row r="36" spans="1:1" x14ac:dyDescent="0.35">
      <c r="A36" s="8" t="s">
        <v>73</v>
      </c>
    </row>
    <row r="37" spans="1:1" x14ac:dyDescent="0.35">
      <c r="A37" s="8" t="s">
        <v>75</v>
      </c>
    </row>
    <row r="38" spans="1:1" x14ac:dyDescent="0.35">
      <c r="A38" s="7" t="s">
        <v>74</v>
      </c>
    </row>
    <row r="39" spans="1:1" x14ac:dyDescent="0.35">
      <c r="A39" s="7" t="s">
        <v>74</v>
      </c>
    </row>
    <row r="40" spans="1:1" x14ac:dyDescent="0.35">
      <c r="A40" s="8" t="s">
        <v>73</v>
      </c>
    </row>
    <row r="41" spans="1:1" x14ac:dyDescent="0.35">
      <c r="A41" s="8" t="s">
        <v>75</v>
      </c>
    </row>
    <row r="42" spans="1:1" x14ac:dyDescent="0.35">
      <c r="A42" s="8" t="s">
        <v>77</v>
      </c>
    </row>
    <row r="43" spans="1:1" x14ac:dyDescent="0.35">
      <c r="A43" s="8" t="s">
        <v>77</v>
      </c>
    </row>
    <row r="44" spans="1:1" x14ac:dyDescent="0.35">
      <c r="A44" s="8" t="s">
        <v>73</v>
      </c>
    </row>
    <row r="45" spans="1:1" x14ac:dyDescent="0.35">
      <c r="A45" s="8" t="s">
        <v>73</v>
      </c>
    </row>
    <row r="46" spans="1:1" x14ac:dyDescent="0.35">
      <c r="A46" s="8" t="s">
        <v>73</v>
      </c>
    </row>
    <row r="47" spans="1:1" x14ac:dyDescent="0.35">
      <c r="A47" s="8" t="s">
        <v>73</v>
      </c>
    </row>
    <row r="48" spans="1:1" x14ac:dyDescent="0.35">
      <c r="A48" s="7" t="s">
        <v>74</v>
      </c>
    </row>
    <row r="49" spans="1:1" x14ac:dyDescent="0.35">
      <c r="A49" s="7" t="s">
        <v>70</v>
      </c>
    </row>
    <row r="50" spans="1:1" x14ac:dyDescent="0.35">
      <c r="A50" s="7" t="s">
        <v>79</v>
      </c>
    </row>
    <row r="51" spans="1:1" x14ac:dyDescent="0.35">
      <c r="A51" s="8" t="s">
        <v>73</v>
      </c>
    </row>
    <row r="52" spans="1:1" x14ac:dyDescent="0.35">
      <c r="A52" s="8" t="s">
        <v>80</v>
      </c>
    </row>
    <row r="53" spans="1:1" x14ac:dyDescent="0.35">
      <c r="A53" s="8" t="s">
        <v>80</v>
      </c>
    </row>
    <row r="54" spans="1:1" x14ac:dyDescent="0.35">
      <c r="A54" s="8" t="s">
        <v>81</v>
      </c>
    </row>
    <row r="55" spans="1:1" x14ac:dyDescent="0.35">
      <c r="A55" s="8" t="s">
        <v>82</v>
      </c>
    </row>
    <row r="56" spans="1:1" x14ac:dyDescent="0.35">
      <c r="A56" s="8" t="s">
        <v>75</v>
      </c>
    </row>
    <row r="57" spans="1:1" x14ac:dyDescent="0.35">
      <c r="A57" s="7" t="s">
        <v>83</v>
      </c>
    </row>
    <row r="58" spans="1:1" x14ac:dyDescent="0.35">
      <c r="A58" s="7" t="s">
        <v>70</v>
      </c>
    </row>
    <row r="59" spans="1:1" x14ac:dyDescent="0.35">
      <c r="A59" s="7" t="s">
        <v>2</v>
      </c>
    </row>
    <row r="60" spans="1:1" x14ac:dyDescent="0.35">
      <c r="A60" s="7" t="s">
        <v>70</v>
      </c>
    </row>
    <row r="61" spans="1:1" x14ac:dyDescent="0.35">
      <c r="A61" s="7" t="s">
        <v>70</v>
      </c>
    </row>
    <row r="62" spans="1:1" x14ac:dyDescent="0.35">
      <c r="A62" s="7" t="s">
        <v>78</v>
      </c>
    </row>
    <row r="63" spans="1:1" x14ac:dyDescent="0.35">
      <c r="A63" s="7" t="s">
        <v>70</v>
      </c>
    </row>
    <row r="64" spans="1:1" x14ac:dyDescent="0.35">
      <c r="A64" s="7" t="s">
        <v>84</v>
      </c>
    </row>
    <row r="65" spans="1:1" x14ac:dyDescent="0.35">
      <c r="A65" s="7" t="s">
        <v>78</v>
      </c>
    </row>
    <row r="66" spans="1:1" x14ac:dyDescent="0.35">
      <c r="A66" s="7" t="s">
        <v>85</v>
      </c>
    </row>
    <row r="67" spans="1:1" x14ac:dyDescent="0.35">
      <c r="A67" s="8" t="s">
        <v>73</v>
      </c>
    </row>
    <row r="68" spans="1:1" x14ac:dyDescent="0.35">
      <c r="A68" s="7" t="s">
        <v>83</v>
      </c>
    </row>
    <row r="69" spans="1:1" x14ac:dyDescent="0.35">
      <c r="A69" s="8" t="s">
        <v>80</v>
      </c>
    </row>
    <row r="70" spans="1:1" x14ac:dyDescent="0.35">
      <c r="A70" s="8" t="s">
        <v>73</v>
      </c>
    </row>
    <row r="71" spans="1:1" x14ac:dyDescent="0.35">
      <c r="A71" s="7" t="s">
        <v>74</v>
      </c>
    </row>
    <row r="72" spans="1:1" x14ac:dyDescent="0.35">
      <c r="A72" s="8" t="s">
        <v>80</v>
      </c>
    </row>
    <row r="73" spans="1:1" x14ac:dyDescent="0.35">
      <c r="A73" s="7" t="s">
        <v>74</v>
      </c>
    </row>
    <row r="74" spans="1:1" x14ac:dyDescent="0.35">
      <c r="A74" s="7" t="s">
        <v>78</v>
      </c>
    </row>
    <row r="75" spans="1:1" x14ac:dyDescent="0.35">
      <c r="A75" s="7" t="s">
        <v>86</v>
      </c>
    </row>
    <row r="76" spans="1:1" x14ac:dyDescent="0.35">
      <c r="A76" s="7" t="s">
        <v>84</v>
      </c>
    </row>
    <row r="77" spans="1:1" x14ac:dyDescent="0.35">
      <c r="A77" s="8" t="s">
        <v>73</v>
      </c>
    </row>
    <row r="78" spans="1:1" x14ac:dyDescent="0.35">
      <c r="A78" s="8" t="s">
        <v>87</v>
      </c>
    </row>
    <row r="79" spans="1:1" x14ac:dyDescent="0.35">
      <c r="A79" s="8" t="s">
        <v>87</v>
      </c>
    </row>
    <row r="80" spans="1:1" x14ac:dyDescent="0.35">
      <c r="A80" s="7" t="s">
        <v>70</v>
      </c>
    </row>
    <row r="81" spans="1:1" x14ac:dyDescent="0.35">
      <c r="A81" s="8" t="s">
        <v>87</v>
      </c>
    </row>
    <row r="82" spans="1:1" x14ac:dyDescent="0.35">
      <c r="A82" s="8" t="s">
        <v>88</v>
      </c>
    </row>
    <row r="83" spans="1:1" x14ac:dyDescent="0.35">
      <c r="A83" s="7" t="s">
        <v>83</v>
      </c>
    </row>
    <row r="84" spans="1:1" x14ac:dyDescent="0.35">
      <c r="A84" s="7" t="s">
        <v>70</v>
      </c>
    </row>
    <row r="85" spans="1:1" x14ac:dyDescent="0.35">
      <c r="A85" s="8" t="s">
        <v>87</v>
      </c>
    </row>
    <row r="86" spans="1:1" x14ac:dyDescent="0.35">
      <c r="A86" s="7" t="s">
        <v>83</v>
      </c>
    </row>
    <row r="87" spans="1:1" x14ac:dyDescent="0.35">
      <c r="A87" s="8" t="s">
        <v>87</v>
      </c>
    </row>
    <row r="88" spans="1:1" x14ac:dyDescent="0.35">
      <c r="A88" s="8" t="s">
        <v>87</v>
      </c>
    </row>
    <row r="89" spans="1:1" x14ac:dyDescent="0.35">
      <c r="A89" s="7" t="s">
        <v>74</v>
      </c>
    </row>
    <row r="90" spans="1:1" x14ac:dyDescent="0.35">
      <c r="A90" s="7" t="s">
        <v>74</v>
      </c>
    </row>
    <row r="91" spans="1:1" x14ac:dyDescent="0.35">
      <c r="A91" s="7" t="s">
        <v>74</v>
      </c>
    </row>
    <row r="92" spans="1:1" x14ac:dyDescent="0.35">
      <c r="A92" s="7" t="s">
        <v>74</v>
      </c>
    </row>
    <row r="93" spans="1:1" x14ac:dyDescent="0.35">
      <c r="A93" s="8" t="s">
        <v>87</v>
      </c>
    </row>
    <row r="94" spans="1:1" x14ac:dyDescent="0.35">
      <c r="A94" s="8" t="s">
        <v>77</v>
      </c>
    </row>
    <row r="95" spans="1:1" x14ac:dyDescent="0.35">
      <c r="A95" s="7" t="s">
        <v>74</v>
      </c>
    </row>
    <row r="96" spans="1:1" x14ac:dyDescent="0.35">
      <c r="A96" s="7" t="s">
        <v>74</v>
      </c>
    </row>
    <row r="97" spans="1:1" x14ac:dyDescent="0.35">
      <c r="A97" s="8" t="s">
        <v>77</v>
      </c>
    </row>
    <row r="98" spans="1:1" x14ac:dyDescent="0.35">
      <c r="A98" s="8" t="s">
        <v>88</v>
      </c>
    </row>
    <row r="99" spans="1:1" x14ac:dyDescent="0.35">
      <c r="A99" s="8" t="s">
        <v>75</v>
      </c>
    </row>
    <row r="100" spans="1:1" x14ac:dyDescent="0.35">
      <c r="A100" s="7" t="s">
        <v>70</v>
      </c>
    </row>
    <row r="101" spans="1:1" x14ac:dyDescent="0.35">
      <c r="A101" s="7" t="s">
        <v>70</v>
      </c>
    </row>
    <row r="102" spans="1:1" x14ac:dyDescent="0.35">
      <c r="A102" s="7" t="s">
        <v>70</v>
      </c>
    </row>
    <row r="103" spans="1:1" x14ac:dyDescent="0.35">
      <c r="A103" s="7" t="s">
        <v>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9092F-5229-4754-8197-C047A3538A11}">
  <dimension ref="A1:E6"/>
  <sheetViews>
    <sheetView workbookViewId="0">
      <selection activeCell="A8" sqref="A8"/>
    </sheetView>
  </sheetViews>
  <sheetFormatPr defaultRowHeight="14.5" x14ac:dyDescent="0.35"/>
  <cols>
    <col min="1" max="1" width="11" customWidth="1"/>
    <col min="2" max="2" width="8.90625" bestFit="1" customWidth="1"/>
    <col min="5" max="5" width="8.90625" bestFit="1" customWidth="1"/>
  </cols>
  <sheetData>
    <row r="1" spans="1:5" x14ac:dyDescent="0.35">
      <c r="A1" t="s">
        <v>90</v>
      </c>
      <c r="B1" t="s">
        <v>91</v>
      </c>
      <c r="C1" t="s">
        <v>92</v>
      </c>
      <c r="E1" t="s">
        <v>93</v>
      </c>
    </row>
    <row r="2" spans="1:5" x14ac:dyDescent="0.35">
      <c r="A2">
        <v>11</v>
      </c>
      <c r="B2">
        <v>1</v>
      </c>
      <c r="C2">
        <v>2022</v>
      </c>
      <c r="E2" s="9">
        <f>DATE(C2,A2,B2)</f>
        <v>44866</v>
      </c>
    </row>
    <row r="5" spans="1:5" ht="29" x14ac:dyDescent="0.35">
      <c r="A5" s="1" t="s">
        <v>94</v>
      </c>
      <c r="B5" s="1" t="s">
        <v>95</v>
      </c>
      <c r="D5" t="s">
        <v>96</v>
      </c>
    </row>
    <row r="6" spans="1:5" x14ac:dyDescent="0.35">
      <c r="A6" s="9">
        <v>44267</v>
      </c>
      <c r="B6" s="9">
        <v>44832</v>
      </c>
      <c r="D6">
        <f>DATEDIF(A6,B6,"M")</f>
        <v>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A5F81-4A90-4DA3-B05E-FCCF2AA91753}">
  <dimension ref="A1:G16"/>
  <sheetViews>
    <sheetView workbookViewId="0">
      <selection activeCell="E15" sqref="E15"/>
    </sheetView>
  </sheetViews>
  <sheetFormatPr defaultRowHeight="14.5" x14ac:dyDescent="0.35"/>
  <cols>
    <col min="1" max="1" width="10.81640625" bestFit="1" customWidth="1"/>
    <col min="2" max="2" width="10.1796875" bestFit="1" customWidth="1"/>
    <col min="3" max="3" width="13.1796875" bestFit="1" customWidth="1"/>
    <col min="5" max="5" width="19.81640625" bestFit="1" customWidth="1"/>
    <col min="7" max="7" width="23.54296875" bestFit="1" customWidth="1"/>
  </cols>
  <sheetData>
    <row r="1" spans="1:7" x14ac:dyDescent="0.35">
      <c r="A1" s="6" t="s">
        <v>97</v>
      </c>
      <c r="B1" s="6" t="s">
        <v>98</v>
      </c>
      <c r="C1" s="6" t="s">
        <v>99</v>
      </c>
      <c r="D1" s="6" t="s">
        <v>100</v>
      </c>
      <c r="E1" s="6" t="s">
        <v>101</v>
      </c>
      <c r="F1" s="6"/>
      <c r="G1" s="6" t="s">
        <v>102</v>
      </c>
    </row>
    <row r="2" spans="1:7" x14ac:dyDescent="0.35">
      <c r="A2" t="s">
        <v>103</v>
      </c>
      <c r="B2" s="9">
        <v>44562</v>
      </c>
      <c r="C2" s="9">
        <v>44592</v>
      </c>
      <c r="D2">
        <f>C2-B2+1</f>
        <v>31</v>
      </c>
      <c r="E2">
        <f>NETWORKDAYS(B2,C2,$G$2:$G$16)</f>
        <v>20</v>
      </c>
      <c r="G2" s="9">
        <v>44562</v>
      </c>
    </row>
    <row r="3" spans="1:7" x14ac:dyDescent="0.35">
      <c r="A3" t="s">
        <v>104</v>
      </c>
      <c r="B3" s="9">
        <v>44593</v>
      </c>
      <c r="C3" s="9">
        <v>44620</v>
      </c>
      <c r="D3">
        <f t="shared" ref="D3:D13" si="0">C3-B3+1</f>
        <v>28</v>
      </c>
      <c r="E3">
        <f t="shared" ref="E3:E13" si="1">NETWORKDAYS(B3,C3,$G$2:$G$16)</f>
        <v>20</v>
      </c>
      <c r="G3" s="9">
        <v>44567</v>
      </c>
    </row>
    <row r="4" spans="1:7" x14ac:dyDescent="0.35">
      <c r="A4" t="s">
        <v>105</v>
      </c>
      <c r="B4" s="9">
        <v>44621</v>
      </c>
      <c r="C4" s="9">
        <v>44651</v>
      </c>
      <c r="D4">
        <f t="shared" si="0"/>
        <v>31</v>
      </c>
      <c r="E4">
        <f t="shared" si="1"/>
        <v>23</v>
      </c>
      <c r="G4" s="9">
        <v>44666</v>
      </c>
    </row>
    <row r="5" spans="1:7" x14ac:dyDescent="0.35">
      <c r="A5" t="s">
        <v>106</v>
      </c>
      <c r="B5" s="9">
        <v>44652</v>
      </c>
      <c r="C5" s="9">
        <v>44681</v>
      </c>
      <c r="D5">
        <f t="shared" si="0"/>
        <v>30</v>
      </c>
      <c r="E5">
        <f t="shared" si="1"/>
        <v>19</v>
      </c>
      <c r="G5" s="9">
        <v>44669</v>
      </c>
    </row>
    <row r="6" spans="1:7" x14ac:dyDescent="0.35">
      <c r="A6" t="s">
        <v>107</v>
      </c>
      <c r="B6" s="9">
        <v>44682</v>
      </c>
      <c r="C6" s="9">
        <v>44712</v>
      </c>
      <c r="D6">
        <f t="shared" si="0"/>
        <v>31</v>
      </c>
      <c r="E6">
        <f t="shared" si="1"/>
        <v>22</v>
      </c>
      <c r="G6" s="9">
        <v>44682</v>
      </c>
    </row>
    <row r="7" spans="1:7" x14ac:dyDescent="0.35">
      <c r="A7" t="s">
        <v>108</v>
      </c>
      <c r="B7" s="9">
        <v>44713</v>
      </c>
      <c r="C7" s="9">
        <v>44742</v>
      </c>
      <c r="D7">
        <f t="shared" si="0"/>
        <v>30</v>
      </c>
      <c r="E7">
        <f t="shared" si="1"/>
        <v>22</v>
      </c>
      <c r="G7" s="9">
        <v>44689</v>
      </c>
    </row>
    <row r="8" spans="1:7" x14ac:dyDescent="0.35">
      <c r="A8" t="s">
        <v>109</v>
      </c>
      <c r="B8" s="9">
        <v>44743</v>
      </c>
      <c r="C8" s="9">
        <v>44773</v>
      </c>
      <c r="D8">
        <f t="shared" si="0"/>
        <v>31</v>
      </c>
      <c r="E8">
        <f t="shared" si="1"/>
        <v>20</v>
      </c>
      <c r="G8" s="9">
        <v>44747</v>
      </c>
    </row>
    <row r="9" spans="1:7" x14ac:dyDescent="0.35">
      <c r="A9" t="s">
        <v>110</v>
      </c>
      <c r="B9" s="9">
        <v>44774</v>
      </c>
      <c r="C9" s="9">
        <v>44804</v>
      </c>
      <c r="D9">
        <f t="shared" si="0"/>
        <v>31</v>
      </c>
      <c r="E9">
        <f t="shared" si="1"/>
        <v>22</v>
      </c>
      <c r="G9" s="9">
        <v>44802</v>
      </c>
    </row>
    <row r="10" spans="1:7" x14ac:dyDescent="0.35">
      <c r="A10" t="s">
        <v>111</v>
      </c>
      <c r="B10" s="9">
        <v>44805</v>
      </c>
      <c r="C10" s="9">
        <v>44834</v>
      </c>
      <c r="D10">
        <f t="shared" si="0"/>
        <v>30</v>
      </c>
      <c r="E10">
        <f t="shared" si="1"/>
        <v>20</v>
      </c>
      <c r="G10" s="9">
        <v>44805</v>
      </c>
    </row>
    <row r="11" spans="1:7" x14ac:dyDescent="0.35">
      <c r="A11" t="s">
        <v>112</v>
      </c>
      <c r="B11" s="9">
        <v>44835</v>
      </c>
      <c r="C11" s="9">
        <v>44865</v>
      </c>
      <c r="D11">
        <f t="shared" si="0"/>
        <v>31</v>
      </c>
      <c r="E11">
        <f t="shared" si="1"/>
        <v>21</v>
      </c>
      <c r="G11" s="9">
        <v>44819</v>
      </c>
    </row>
    <row r="12" spans="1:7" x14ac:dyDescent="0.35">
      <c r="A12" t="s">
        <v>113</v>
      </c>
      <c r="B12" s="9">
        <v>44866</v>
      </c>
      <c r="C12" s="9">
        <v>44895</v>
      </c>
      <c r="D12">
        <f t="shared" si="0"/>
        <v>30</v>
      </c>
      <c r="E12">
        <f t="shared" si="1"/>
        <v>20</v>
      </c>
      <c r="G12" s="9">
        <v>44866</v>
      </c>
    </row>
    <row r="13" spans="1:7" x14ac:dyDescent="0.35">
      <c r="A13" t="s">
        <v>114</v>
      </c>
      <c r="B13" s="9">
        <v>44896</v>
      </c>
      <c r="C13" s="9">
        <v>44926</v>
      </c>
      <c r="D13">
        <f t="shared" si="0"/>
        <v>31</v>
      </c>
      <c r="E13">
        <f t="shared" si="1"/>
        <v>21</v>
      </c>
      <c r="G13" s="9">
        <v>44882</v>
      </c>
    </row>
    <row r="14" spans="1:7" x14ac:dyDescent="0.35">
      <c r="G14" s="9">
        <v>44919</v>
      </c>
    </row>
    <row r="15" spans="1:7" x14ac:dyDescent="0.35">
      <c r="G15" s="9">
        <v>44920</v>
      </c>
    </row>
    <row r="16" spans="1:7" x14ac:dyDescent="0.35">
      <c r="G16" s="9">
        <v>44921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184E6-FA88-408D-B56E-3C51DC771D0D}">
  <dimension ref="A1:I11"/>
  <sheetViews>
    <sheetView workbookViewId="0">
      <selection activeCell="L12" sqref="L12"/>
    </sheetView>
  </sheetViews>
  <sheetFormatPr defaultRowHeight="14.5" x14ac:dyDescent="0.35"/>
  <cols>
    <col min="2" max="2" width="9" bestFit="1" customWidth="1"/>
    <col min="4" max="4" width="14.453125" bestFit="1" customWidth="1"/>
    <col min="7" max="7" width="17.7265625" bestFit="1" customWidth="1"/>
  </cols>
  <sheetData>
    <row r="1" spans="1:9" x14ac:dyDescent="0.35">
      <c r="A1" t="s">
        <v>7</v>
      </c>
      <c r="B1" t="s">
        <v>42</v>
      </c>
      <c r="D1" t="s">
        <v>115</v>
      </c>
      <c r="G1" t="s">
        <v>119</v>
      </c>
      <c r="I1" t="s">
        <v>120</v>
      </c>
    </row>
    <row r="2" spans="1:9" x14ac:dyDescent="0.35">
      <c r="D2" t="str">
        <f>_xlfn.CONCAT(A1," ",B1)</f>
        <v>Meno Priezvisko</v>
      </c>
      <c r="I2" t="str">
        <f>MID(G1,5,5)</f>
        <v>l pre</v>
      </c>
    </row>
    <row r="4" spans="1:9" x14ac:dyDescent="0.35">
      <c r="A4" t="s">
        <v>7</v>
      </c>
      <c r="D4" t="s">
        <v>116</v>
      </c>
      <c r="G4" t="s">
        <v>121</v>
      </c>
      <c r="I4" t="s">
        <v>122</v>
      </c>
    </row>
    <row r="5" spans="1:9" x14ac:dyDescent="0.35">
      <c r="D5" t="str">
        <f>LEFT(A4,2)</f>
        <v>Me</v>
      </c>
      <c r="I5" t="str">
        <f>REPT(G4,10)</f>
        <v>&amp;&amp;&amp;&amp;&amp;&amp;&amp;&amp;&amp;&amp;</v>
      </c>
    </row>
    <row r="7" spans="1:9" x14ac:dyDescent="0.35">
      <c r="A7" t="s">
        <v>42</v>
      </c>
      <c r="D7" t="s">
        <v>117</v>
      </c>
    </row>
    <row r="8" spans="1:9" x14ac:dyDescent="0.35">
      <c r="D8" t="str">
        <f>RIGHT(A7,2)</f>
        <v>ko</v>
      </c>
    </row>
    <row r="10" spans="1:9" x14ac:dyDescent="0.35">
      <c r="A10" t="s">
        <v>42</v>
      </c>
      <c r="D10" t="s">
        <v>118</v>
      </c>
      <c r="H10" t="s">
        <v>124</v>
      </c>
    </row>
    <row r="11" spans="1:9" x14ac:dyDescent="0.35">
      <c r="D11">
        <f>LEN(A10)</f>
        <v>10</v>
      </c>
      <c r="G11" t="s">
        <v>123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42776-A6B6-454B-B926-81B952A84221}">
  <dimension ref="A1:C2"/>
  <sheetViews>
    <sheetView workbookViewId="0">
      <selection activeCell="F7" sqref="F7"/>
    </sheetView>
  </sheetViews>
  <sheetFormatPr defaultRowHeight="14.5" x14ac:dyDescent="0.35"/>
  <cols>
    <col min="1" max="1" width="9.81640625" bestFit="1" customWidth="1"/>
  </cols>
  <sheetData>
    <row r="1" spans="1:3" x14ac:dyDescent="0.35">
      <c r="B1" t="s">
        <v>125</v>
      </c>
    </row>
    <row r="2" spans="1:3" x14ac:dyDescent="0.35">
      <c r="A2">
        <v>112.23456</v>
      </c>
      <c r="B2">
        <f>ROUND(A2,2)</f>
        <v>112.23</v>
      </c>
      <c r="C2" s="10">
        <f>ROUND(A2,-2)</f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Vyhladavacie_funkcie</vt:lpstr>
      <vt:lpstr>Index Match</vt:lpstr>
      <vt:lpstr>Vlookup</vt:lpstr>
      <vt:lpstr>Xlookup</vt:lpstr>
      <vt:lpstr>Unique</vt:lpstr>
      <vt:lpstr>Dátumové funkcie</vt:lpstr>
      <vt:lpstr>Networkdays</vt:lpstr>
      <vt:lpstr>Textové funkcie</vt:lpstr>
      <vt:lpstr>Round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Hallová</dc:creator>
  <cp:lastModifiedBy>Marcela Hallová</cp:lastModifiedBy>
  <dcterms:created xsi:type="dcterms:W3CDTF">2015-06-05T18:17:20Z</dcterms:created>
  <dcterms:modified xsi:type="dcterms:W3CDTF">2022-09-24T15:50:17Z</dcterms:modified>
</cp:coreProperties>
</file>