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8800" windowHeight="12300" activeTab="4"/>
  </bookViews>
  <sheets>
    <sheet name="Table" sheetId="1" r:id="rId1"/>
    <sheet name="Table formatting" sheetId="2" r:id="rId2"/>
    <sheet name="Paste special" sheetId="3" r:id="rId3"/>
    <sheet name="Formats and sequence" sheetId="4" r:id="rId4"/>
    <sheet name="Function IF" sheetId="5" r:id="rId5"/>
  </sheets>
  <calcPr calcId="162913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45" i="5"/>
  <c r="C30" i="5"/>
  <c r="C31" i="5"/>
  <c r="C32" i="5"/>
  <c r="C33" i="5"/>
  <c r="C34" i="5"/>
  <c r="C35" i="5"/>
  <c r="C36" i="5"/>
  <c r="C37" i="5"/>
  <c r="C38" i="5"/>
  <c r="C29" i="5"/>
  <c r="D11" i="5"/>
  <c r="D12" i="5"/>
  <c r="D13" i="5"/>
  <c r="D14" i="5"/>
  <c r="D15" i="5"/>
  <c r="D16" i="5"/>
  <c r="D17" i="5"/>
  <c r="D18" i="5"/>
  <c r="D19" i="5"/>
  <c r="D10" i="5"/>
  <c r="C11" i="5"/>
  <c r="C12" i="5"/>
  <c r="C13" i="5"/>
  <c r="C14" i="5"/>
  <c r="C15" i="5"/>
  <c r="C16" i="5"/>
  <c r="C17" i="5"/>
  <c r="C18" i="5"/>
  <c r="C19" i="5"/>
  <c r="C10" i="5"/>
  <c r="B20" i="1" l="1"/>
  <c r="D18" i="1"/>
  <c r="C18" i="1"/>
  <c r="D17" i="1"/>
  <c r="C17" i="1"/>
  <c r="D16" i="1"/>
  <c r="C16" i="1"/>
  <c r="H7" i="1"/>
  <c r="E10" i="1"/>
  <c r="G10" i="1" s="1"/>
  <c r="E13" i="1"/>
  <c r="E9" i="1"/>
  <c r="E7" i="1"/>
  <c r="G7" i="1" s="1"/>
  <c r="E15" i="1"/>
  <c r="H15" i="1" s="1"/>
  <c r="E14" i="1"/>
  <c r="G14" i="1" s="1"/>
  <c r="E6" i="1"/>
  <c r="G6" i="1" s="1"/>
  <c r="E12" i="1"/>
  <c r="E8" i="1"/>
  <c r="B21" i="1" s="1"/>
  <c r="E11" i="1"/>
  <c r="H11" i="1" s="1"/>
  <c r="E17" i="1" l="1"/>
  <c r="E18" i="1"/>
  <c r="F11" i="1"/>
  <c r="I11" i="1" s="1"/>
  <c r="F7" i="1"/>
  <c r="I7" i="1" s="1"/>
  <c r="E16" i="1"/>
  <c r="G11" i="1"/>
  <c r="G15" i="1"/>
  <c r="F14" i="1"/>
  <c r="F10" i="1"/>
  <c r="I10" i="1" s="1"/>
  <c r="F6" i="1"/>
  <c r="F15" i="1"/>
  <c r="H10" i="1"/>
  <c r="I6" i="1"/>
  <c r="H9" i="1"/>
  <c r="G8" i="1"/>
  <c r="G16" i="1" s="1"/>
  <c r="G9" i="1"/>
  <c r="H12" i="1"/>
  <c r="H13" i="1"/>
  <c r="I15" i="1"/>
  <c r="H8" i="1"/>
  <c r="G12" i="1"/>
  <c r="H6" i="1"/>
  <c r="G13" i="1"/>
  <c r="F8" i="1"/>
  <c r="F9" i="1"/>
  <c r="H14" i="1"/>
  <c r="F12" i="1"/>
  <c r="F13" i="1"/>
  <c r="I8" i="1" l="1"/>
  <c r="E20" i="1" s="1"/>
  <c r="I13" i="1"/>
  <c r="H18" i="1"/>
  <c r="H17" i="1"/>
  <c r="H16" i="1"/>
  <c r="G18" i="1"/>
  <c r="F16" i="1"/>
  <c r="F17" i="1"/>
  <c r="F18" i="1"/>
  <c r="G17" i="1"/>
  <c r="I9" i="1"/>
  <c r="I14" i="1"/>
  <c r="I12" i="1"/>
  <c r="I17" i="1" l="1"/>
  <c r="I16" i="1"/>
  <c r="I18" i="1"/>
</calcChain>
</file>

<file path=xl/sharedStrings.xml><?xml version="1.0" encoding="utf-8"?>
<sst xmlns="http://schemas.openxmlformats.org/spreadsheetml/2006/main" count="152" uniqueCount="129">
  <si>
    <t>Jaslovský Peter</t>
  </si>
  <si>
    <t>Horáček Ondrej</t>
  </si>
  <si>
    <t>Martišová Jana</t>
  </si>
  <si>
    <t>Gromský Boris</t>
  </si>
  <si>
    <t>Cerovská Edita</t>
  </si>
  <si>
    <t>Vargová Katarína</t>
  </si>
  <si>
    <t>Neveský Martin</t>
  </si>
  <si>
    <t>Bartová Andrea</t>
  </si>
  <si>
    <t>Kardošová Lucia</t>
  </si>
  <si>
    <t>Dobrovodská Oľga</t>
  </si>
  <si>
    <t xml:space="preserve">Minimum </t>
  </si>
  <si>
    <t>Maximum</t>
  </si>
  <si>
    <t>Alexander</t>
  </si>
  <si>
    <t>Alžbeta</t>
  </si>
  <si>
    <t>Andrea</t>
  </si>
  <si>
    <t>Andrej</t>
  </si>
  <si>
    <t>Cyprián</t>
  </si>
  <si>
    <t>Edita</t>
  </si>
  <si>
    <t>Eugen</t>
  </si>
  <si>
    <t>Eva</t>
  </si>
  <si>
    <t>Filip</t>
  </si>
  <si>
    <t>Jakub</t>
  </si>
  <si>
    <t xml:space="preserve">Ján </t>
  </si>
  <si>
    <t>Jaroslav</t>
  </si>
  <si>
    <t>Jozef</t>
  </si>
  <si>
    <t>Karol</t>
  </si>
  <si>
    <t>Lýdia</t>
  </si>
  <si>
    <t>Mária</t>
  </si>
  <si>
    <t xml:space="preserve">Mário </t>
  </si>
  <si>
    <t>Michaela</t>
  </si>
  <si>
    <t>Michal</t>
  </si>
  <si>
    <t>Ondrej</t>
  </si>
  <si>
    <t>Pavol</t>
  </si>
  <si>
    <t>Silvia</t>
  </si>
  <si>
    <t>Silvio</t>
  </si>
  <si>
    <t>Soňa</t>
  </si>
  <si>
    <t>Zita</t>
  </si>
  <si>
    <t>Zuzana</t>
  </si>
  <si>
    <t>Employee</t>
  </si>
  <si>
    <t>ID</t>
  </si>
  <si>
    <t>Hours worked</t>
  </si>
  <si>
    <t>Bonus</t>
  </si>
  <si>
    <t>Gross wage</t>
  </si>
  <si>
    <t>Social insurance</t>
  </si>
  <si>
    <t>Health insurance</t>
  </si>
  <si>
    <t>Employment fund</t>
  </si>
  <si>
    <t>Net wage</t>
  </si>
  <si>
    <t>Average</t>
  </si>
  <si>
    <t>Rate</t>
  </si>
  <si>
    <t>number of employees with bonus</t>
  </si>
  <si>
    <t>sum net wage</t>
  </si>
  <si>
    <t>sum of gross wage over 400€</t>
  </si>
  <si>
    <t>Tasks:</t>
  </si>
  <si>
    <t xml:space="preserve">  1. Calculate the gross wage based on hours worked and rate (cell I1). </t>
  </si>
  <si>
    <t xml:space="preserve"> 2.  Calculate contributions in columns F, G and H. </t>
  </si>
  <si>
    <t xml:space="preserve">       In formulas use gross wage and percentages in cells F4, G4 and H4.</t>
  </si>
  <si>
    <t xml:space="preserve"> 3.  Calculate the net wage.</t>
  </si>
  <si>
    <t xml:space="preserve"> 4.   Set the decimal format for all monetary values (D6:I15) - two decimal places.</t>
  </si>
  <si>
    <t xml:space="preserve"> 5.   Set row height for all rows in table on 15,75.</t>
  </si>
  <si>
    <t xml:space="preserve"> 7.  Calculate total sum of gross wage of employess, whose gross wage is over 400€.</t>
  </si>
  <si>
    <t xml:space="preserve"> 8.   Find the minimum, maximum and average values ​​in columns C,D,E,F,G,H,I.</t>
  </si>
  <si>
    <t>11. Add ID to column B as a sequence of numbers 5,10,15...</t>
  </si>
  <si>
    <t xml:space="preserve"> 1.  Fill the table title "Employee data". Font face Arial, bold, size 12.</t>
  </si>
  <si>
    <t xml:space="preserve">       Merge cells and center the title across the width of the table. </t>
  </si>
  <si>
    <t xml:space="preserve"> 2.  Shading head of the table with green colour and change font to Italic.</t>
  </si>
  <si>
    <t xml:space="preserve"> 3.  Outline the table with thick blue frame.</t>
  </si>
  <si>
    <t xml:space="preserve"> 4.  Center numbers in the table.</t>
  </si>
  <si>
    <t xml:space="preserve"> 5.  Transfer format of the header to values in column Net wage (use format painter button).</t>
  </si>
  <si>
    <t xml:space="preserve"> 6.  Add euro symbol to values in columns Gross wage and Net wage.</t>
  </si>
  <si>
    <t xml:space="preserve"> 7.  Set up conditional formatting for values in column Hours worked.</t>
  </si>
  <si>
    <t xml:space="preserve">       If value is less than or equal 125, fill the cell with red colour. </t>
  </si>
  <si>
    <t xml:space="preserve"> 8.  Rename spreadsheet on Table formatting. </t>
  </si>
  <si>
    <t>Function Paste special:</t>
  </si>
  <si>
    <t xml:space="preserve"> 1.  Add value 210 to values in column A. </t>
  </si>
  <si>
    <t xml:space="preserve"> 2.  Multiply values in column C by value 30.</t>
  </si>
  <si>
    <t xml:space="preserve"> 3.  Substract from values in column E value 400.</t>
  </si>
  <si>
    <t xml:space="preserve"> 4.  Divide values in column G by value 1000.</t>
  </si>
  <si>
    <t xml:space="preserve"> 5.  Copy values from column A to row 20.</t>
  </si>
  <si>
    <t>Adjust the numbers for that format:</t>
  </si>
  <si>
    <t>Semi-logarithmic shape</t>
  </si>
  <si>
    <t>(scientific)</t>
  </si>
  <si>
    <t>Fractions with two numbers</t>
  </si>
  <si>
    <t>in the numerator and the denominator</t>
  </si>
  <si>
    <t>Percentages</t>
  </si>
  <si>
    <t>Date with verbal</t>
  </si>
  <si>
    <t>month</t>
  </si>
  <si>
    <t>Create a sequence:</t>
  </si>
  <si>
    <t>in column A from A20: 2000,1900 ……1000 (numeric)</t>
  </si>
  <si>
    <t>in column E from E20: 9:00, 9:15, …11:15 (time)</t>
  </si>
  <si>
    <t>(create, save and use this sequence)</t>
  </si>
  <si>
    <t>Function IF</t>
  </si>
  <si>
    <t xml:space="preserve"> 1.  In column C  fill data according values in column A</t>
  </si>
  <si>
    <t xml:space="preserve">      if it's in column A 0 or 1 fill "positive real", if it's in column A -1 fill "negative".</t>
  </si>
  <si>
    <t xml:space="preserve"> 2.  In column D  fill data according values in column A</t>
  </si>
  <si>
    <t xml:space="preserve">      if it's in column  A  0 fill ZERO, if it's  1 fill POSITIVE, if it's  -1 fill NEGATIVE.</t>
  </si>
  <si>
    <t>Fill column C follows:</t>
  </si>
  <si>
    <t>Fill the values in cells C29-C38. If result profit-cost will be negative</t>
  </si>
  <si>
    <t>fill "LOSS",  if will be positive fill "PROFIT", if will be equal to 0 fill "ZERO".</t>
  </si>
  <si>
    <t>Set up conditional formatiing for cells C29-C38. If result will be</t>
  </si>
  <si>
    <t>word PROFIT, highlight text in red colour on a yellow background.</t>
  </si>
  <si>
    <t>Costs:</t>
  </si>
  <si>
    <t>Profits:</t>
  </si>
  <si>
    <t>RESULT</t>
  </si>
  <si>
    <t>word ACCEPTED if average is less than or equal 1,5 ; word RESERVE if average is from 1,5 to 2</t>
  </si>
  <si>
    <t>and word MISSED if average is more than 2.</t>
  </si>
  <si>
    <t>Calculate average for study results. Then fill to column Results follows:</t>
  </si>
  <si>
    <t>Name</t>
  </si>
  <si>
    <t>Year</t>
  </si>
  <si>
    <t>Mathematics</t>
  </si>
  <si>
    <t>Economy</t>
  </si>
  <si>
    <t>Management</t>
  </si>
  <si>
    <t>Informatics</t>
  </si>
  <si>
    <t>Average:</t>
  </si>
  <si>
    <t>Results:</t>
  </si>
  <si>
    <t xml:space="preserve">10. Arrange a table using employee names. </t>
  </si>
  <si>
    <t>12. Copy the table from A5 to I15 on Sheet 2. Place the table from cell A3.</t>
  </si>
  <si>
    <t>in column C from C20: 1.1.2020, 1.3.2020, ….1.11.2020 (date)</t>
  </si>
  <si>
    <t>in column G from G20: Huawei, Blackberry, Apple, Motorola, Nokia.</t>
  </si>
  <si>
    <t xml:space="preserve">       Use absolute cell reference on I1 cell in formula. </t>
  </si>
  <si>
    <t xml:space="preserve">       Use absolute cell references in formulas. </t>
  </si>
  <si>
    <t xml:space="preserve"> 9. Calculate the total sum for the column net wage. The result will be in cell E20.</t>
  </si>
  <si>
    <t xml:space="preserve"> 6.   Count the number of employees who receive bonus (COUNTIF). The result will be in cell B20.</t>
  </si>
  <si>
    <t xml:space="preserve">       The result will be in cell B21.</t>
  </si>
  <si>
    <t>Employee data</t>
  </si>
  <si>
    <t>Nokia</t>
  </si>
  <si>
    <t>Huawei</t>
  </si>
  <si>
    <t>Blackberry</t>
  </si>
  <si>
    <t>Apple</t>
  </si>
  <si>
    <t>Motorola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</si>
</sst>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0.0%"/>
    <numFmt numFmtId="166" formatCode="[$-41B]d\.\ mmmm\ yyyy;@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9"/>
      <color indexed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color theme="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3"/>
      <name val="Arial"/>
      <family val="2"/>
      <charset val="238"/>
    </font>
    <font>
      <sz val="11"/>
      <color theme="3"/>
      <name val="Calibri"/>
      <family val="2"/>
      <charset val="238"/>
      <scheme val="minor"/>
    </font>
    <font>
      <b/>
      <u/>
      <sz val="12"/>
      <color theme="3"/>
      <name val="Arial"/>
      <family val="2"/>
      <charset val="238"/>
    </font>
    <font>
      <sz val="10"/>
      <color theme="3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1"/>
    <xf numFmtId="0" fontId="1" fillId="0" borderId="0" xfId="1" applyBorder="1"/>
    <xf numFmtId="0" fontId="1" fillId="0" borderId="1" xfId="1" applyBorder="1"/>
    <xf numFmtId="0" fontId="8" fillId="0" borderId="2" xfId="1" applyFont="1" applyBorder="1" applyAlignment="1">
      <alignment wrapText="1"/>
    </xf>
    <xf numFmtId="0" fontId="0" fillId="4" borderId="3" xfId="0" applyFill="1" applyBorder="1"/>
    <xf numFmtId="0" fontId="0" fillId="4" borderId="4" xfId="0" applyFill="1" applyBorder="1"/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9" fillId="0" borderId="0" xfId="0" applyFont="1"/>
    <xf numFmtId="0" fontId="10" fillId="5" borderId="7" xfId="0" applyFont="1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" xfId="0" applyFill="1" applyBorder="1"/>
    <xf numFmtId="0" fontId="0" fillId="5" borderId="0" xfId="0" applyFill="1" applyBorder="1"/>
    <xf numFmtId="0" fontId="0" fillId="5" borderId="10" xfId="0" applyFill="1" applyBorder="1"/>
    <xf numFmtId="0" fontId="0" fillId="5" borderId="1" xfId="0" applyNumberFormat="1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164" fontId="4" fillId="0" borderId="0" xfId="1" applyNumberFormat="1" applyFont="1" applyBorder="1" applyAlignment="1">
      <alignment horizontal="center"/>
    </xf>
    <xf numFmtId="9" fontId="4" fillId="0" borderId="0" xfId="1" applyNumberFormat="1" applyFont="1" applyBorder="1" applyAlignment="1">
      <alignment horizontal="center"/>
    </xf>
    <xf numFmtId="1" fontId="1" fillId="0" borderId="14" xfId="1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" fontId="1" fillId="0" borderId="16" xfId="1" applyNumberFormat="1" applyBorder="1"/>
    <xf numFmtId="0" fontId="1" fillId="0" borderId="17" xfId="2" applyBorder="1"/>
    <xf numFmtId="0" fontId="1" fillId="0" borderId="18" xfId="2" applyBorder="1"/>
    <xf numFmtId="1" fontId="1" fillId="0" borderId="19" xfId="1" applyNumberFormat="1" applyBorder="1"/>
    <xf numFmtId="0" fontId="4" fillId="0" borderId="21" xfId="1" applyFont="1" applyBorder="1"/>
    <xf numFmtId="0" fontId="4" fillId="0" borderId="17" xfId="1" applyFont="1" applyBorder="1"/>
    <xf numFmtId="0" fontId="9" fillId="0" borderId="18" xfId="0" applyFont="1" applyBorder="1"/>
    <xf numFmtId="0" fontId="1" fillId="6" borderId="22" xfId="1" applyFill="1" applyBorder="1"/>
    <xf numFmtId="0" fontId="1" fillId="6" borderId="16" xfId="1" applyFill="1" applyBorder="1"/>
    <xf numFmtId="0" fontId="0" fillId="6" borderId="23" xfId="0" applyFill="1" applyBorder="1"/>
    <xf numFmtId="0" fontId="1" fillId="0" borderId="25" xfId="2" applyBorder="1"/>
    <xf numFmtId="1" fontId="1" fillId="0" borderId="26" xfId="1" applyNumberFormat="1" applyBorder="1"/>
    <xf numFmtId="0" fontId="1" fillId="2" borderId="29" xfId="1" applyFill="1" applyBorder="1" applyAlignment="1">
      <alignment horizontal="center" vertical="center" wrapText="1"/>
    </xf>
    <xf numFmtId="0" fontId="1" fillId="2" borderId="30" xfId="1" applyFill="1" applyBorder="1" applyAlignment="1">
      <alignment horizontal="center" vertical="center" wrapText="1"/>
    </xf>
    <xf numFmtId="0" fontId="11" fillId="5" borderId="0" xfId="3" applyFont="1" applyFill="1"/>
    <xf numFmtId="0" fontId="5" fillId="0" borderId="0" xfId="3"/>
    <xf numFmtId="0" fontId="8" fillId="5" borderId="0" xfId="3" applyFont="1" applyFill="1"/>
    <xf numFmtId="0" fontId="12" fillId="5" borderId="0" xfId="0" applyFont="1" applyFill="1"/>
    <xf numFmtId="0" fontId="5" fillId="0" borderId="0" xfId="4"/>
    <xf numFmtId="14" fontId="5" fillId="0" borderId="0" xfId="4" applyNumberFormat="1"/>
    <xf numFmtId="0" fontId="5" fillId="0" borderId="0" xfId="4" applyFill="1"/>
    <xf numFmtId="0" fontId="2" fillId="0" borderId="0" xfId="4" applyFont="1" applyFill="1"/>
    <xf numFmtId="0" fontId="5" fillId="0" borderId="0" xfId="5"/>
    <xf numFmtId="0" fontId="13" fillId="5" borderId="0" xfId="4" applyFont="1" applyFill="1"/>
    <xf numFmtId="0" fontId="11" fillId="5" borderId="0" xfId="4" applyFont="1" applyFill="1"/>
    <xf numFmtId="0" fontId="14" fillId="5" borderId="0" xfId="4" applyFont="1" applyFill="1"/>
    <xf numFmtId="0" fontId="8" fillId="5" borderId="0" xfId="4" applyFont="1" applyFill="1"/>
    <xf numFmtId="0" fontId="4" fillId="5" borderId="0" xfId="5" applyFont="1" applyFill="1"/>
    <xf numFmtId="0" fontId="6" fillId="5" borderId="0" xfId="5" applyFont="1" applyFill="1"/>
    <xf numFmtId="0" fontId="5" fillId="0" borderId="14" xfId="5" applyFill="1" applyBorder="1" applyAlignment="1"/>
    <xf numFmtId="0" fontId="5" fillId="0" borderId="31" xfId="5" applyFill="1" applyBorder="1" applyAlignment="1"/>
    <xf numFmtId="0" fontId="5" fillId="0" borderId="15" xfId="5" applyBorder="1"/>
    <xf numFmtId="0" fontId="5" fillId="0" borderId="32" xfId="5" applyFill="1" applyBorder="1" applyAlignment="1"/>
    <xf numFmtId="0" fontId="5" fillId="0" borderId="20" xfId="5" applyFill="1" applyBorder="1" applyAlignment="1"/>
    <xf numFmtId="0" fontId="0" fillId="0" borderId="24" xfId="0" applyBorder="1"/>
    <xf numFmtId="0" fontId="5" fillId="0" borderId="33" xfId="5" applyFill="1" applyBorder="1" applyAlignment="1"/>
    <xf numFmtId="0" fontId="5" fillId="0" borderId="27" xfId="5" applyFill="1" applyBorder="1" applyAlignment="1"/>
    <xf numFmtId="0" fontId="5" fillId="0" borderId="27" xfId="5" applyBorder="1"/>
    <xf numFmtId="0" fontId="5" fillId="0" borderId="28" xfId="5" applyBorder="1"/>
    <xf numFmtId="0" fontId="3" fillId="3" borderId="2" xfId="5" applyFont="1" applyFill="1" applyBorder="1" applyAlignment="1">
      <alignment horizontal="center"/>
    </xf>
    <xf numFmtId="0" fontId="3" fillId="3" borderId="29" xfId="5" applyFont="1" applyFill="1" applyBorder="1" applyAlignment="1">
      <alignment horizontal="center"/>
    </xf>
    <xf numFmtId="0" fontId="3" fillId="3" borderId="3" xfId="5" applyFont="1" applyFill="1" applyBorder="1" applyAlignment="1">
      <alignment horizontal="center"/>
    </xf>
    <xf numFmtId="0" fontId="7" fillId="5" borderId="0" xfId="5" applyFont="1" applyFill="1"/>
    <xf numFmtId="0" fontId="15" fillId="5" borderId="0" xfId="0" applyFont="1" applyFill="1"/>
    <xf numFmtId="0" fontId="1" fillId="2" borderId="34" xfId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8" fillId="0" borderId="35" xfId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8" fillId="0" borderId="0" xfId="4" applyFont="1" applyFill="1"/>
    <xf numFmtId="0" fontId="0" fillId="5" borderId="0" xfId="0" applyFill="1"/>
    <xf numFmtId="2" fontId="0" fillId="0" borderId="27" xfId="0" applyNumberFormat="1" applyBorder="1"/>
    <xf numFmtId="2" fontId="0" fillId="0" borderId="28" xfId="0" applyNumberFormat="1" applyBorder="1"/>
    <xf numFmtId="2" fontId="0" fillId="0" borderId="14" xfId="0" applyNumberFormat="1" applyBorder="1"/>
    <xf numFmtId="2" fontId="1" fillId="0" borderId="14" xfId="1" applyNumberFormat="1" applyBorder="1"/>
    <xf numFmtId="2" fontId="1" fillId="0" borderId="19" xfId="1" applyNumberFormat="1" applyBorder="1"/>
    <xf numFmtId="9" fontId="1" fillId="0" borderId="0" xfId="7" applyFont="1"/>
    <xf numFmtId="2" fontId="0" fillId="4" borderId="3" xfId="0" applyNumberFormat="1" applyFill="1" applyBorder="1"/>
    <xf numFmtId="14" fontId="0" fillId="0" borderId="0" xfId="0" applyNumberFormat="1"/>
    <xf numFmtId="20" fontId="0" fillId="0" borderId="0" xfId="0" applyNumberFormat="1"/>
    <xf numFmtId="0" fontId="0" fillId="0" borderId="26" xfId="0" applyBorder="1"/>
    <xf numFmtId="1" fontId="1" fillId="0" borderId="27" xfId="1" applyNumberFormat="1" applyBorder="1"/>
    <xf numFmtId="2" fontId="1" fillId="0" borderId="27" xfId="1" applyNumberFormat="1" applyBorder="1"/>
    <xf numFmtId="0" fontId="19" fillId="4" borderId="36" xfId="0" applyFont="1" applyFill="1" applyBorder="1" applyAlignment="1">
      <alignment wrapText="1"/>
    </xf>
    <xf numFmtId="0" fontId="19" fillId="4" borderId="37" xfId="0" applyFont="1" applyFill="1" applyBorder="1" applyAlignment="1">
      <alignment wrapText="1"/>
    </xf>
    <xf numFmtId="0" fontId="19" fillId="4" borderId="38" xfId="0" applyFont="1" applyFill="1" applyBorder="1" applyAlignment="1">
      <alignment wrapText="1"/>
    </xf>
    <xf numFmtId="0" fontId="0" fillId="0" borderId="39" xfId="0" applyBorder="1"/>
    <xf numFmtId="0" fontId="0" fillId="0" borderId="40" xfId="0" applyBorder="1"/>
    <xf numFmtId="0" fontId="0" fillId="0" borderId="0" xfId="0" applyBorder="1" applyAlignment="1">
      <alignment horizontal="center"/>
    </xf>
    <xf numFmtId="0" fontId="0" fillId="0" borderId="41" xfId="0" applyBorder="1" applyAlignment="1">
      <alignment horizontal="center"/>
    </xf>
    <xf numFmtId="44" fontId="0" fillId="0" borderId="0" xfId="6" applyFont="1" applyBorder="1" applyAlignment="1">
      <alignment horizontal="center"/>
    </xf>
    <xf numFmtId="44" fontId="0" fillId="0" borderId="41" xfId="6" applyFont="1" applyBorder="1" applyAlignment="1">
      <alignment horizontal="center"/>
    </xf>
    <xf numFmtId="44" fontId="19" fillId="4" borderId="36" xfId="6" applyFont="1" applyFill="1" applyBorder="1" applyAlignment="1">
      <alignment wrapText="1"/>
    </xf>
    <xf numFmtId="0" fontId="18" fillId="0" borderId="0" xfId="0" applyFont="1" applyAlignment="1">
      <alignment horizontal="center"/>
    </xf>
    <xf numFmtId="11" fontId="5" fillId="0" borderId="0" xfId="4" applyNumberFormat="1"/>
    <xf numFmtId="13" fontId="5" fillId="0" borderId="0" xfId="4" applyNumberFormat="1"/>
    <xf numFmtId="9" fontId="5" fillId="0" borderId="0" xfId="7" applyFont="1"/>
    <xf numFmtId="166" fontId="5" fillId="0" borderId="0" xfId="4" applyNumberFormat="1"/>
    <xf numFmtId="20" fontId="5" fillId="0" borderId="0" xfId="4" applyNumberFormat="1"/>
    <xf numFmtId="0" fontId="1" fillId="0" borderId="0" xfId="4" applyFont="1"/>
  </cellXfs>
  <cellStyles count="8">
    <cellStyle name="Currency" xfId="6" builtinId="4"/>
    <cellStyle name="Normal" xfId="0" builtinId="0"/>
    <cellStyle name="normálne 2" xfId="1"/>
    <cellStyle name="normálne 4" xfId="2"/>
    <cellStyle name="normálne 6" xfId="3"/>
    <cellStyle name="normálne 7" xfId="4"/>
    <cellStyle name="normálne 8" xfId="5"/>
    <cellStyle name="Percent" xfId="7" builtinId="5"/>
  </cellStyles>
  <dxfs count="2">
    <dxf>
      <font>
        <color rgb="FFFF0000"/>
      </font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659945</xdr:colOff>
      <xdr:row>30</xdr:row>
      <xdr:rowOff>136070</xdr:rowOff>
    </xdr:from>
    <xdr:to>
      <xdr:col>16</xdr:col>
      <xdr:colOff>476249</xdr:colOff>
      <xdr:row>36</xdr:row>
      <xdr:rowOff>61231</xdr:rowOff>
    </xdr:to>
    <xdr:sp macro="" textlink="">
      <xdr:nvSpPr>
        <xdr:cNvPr id="2" name="TextBox 1"/>
        <xdr:cNvSpPr txBox="1"/>
      </xdr:nvSpPr>
      <xdr:spPr>
        <a:xfrm>
          <a:off x="3354159" y="5857874"/>
          <a:ext cx="7293429" cy="10681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400"/>
            <a:t>=IF(B29-A29&lt;0;"Loss";IF(B29-A29&gt;0;"Profit";"Zero"))</a:t>
          </a: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22</xdr:col>
      <xdr:colOff>170089</xdr:colOff>
      <xdr:row>49</xdr:row>
      <xdr:rowOff>129268</xdr:rowOff>
    </xdr:to>
    <xdr:sp macro="" textlink="">
      <xdr:nvSpPr>
        <xdr:cNvPr id="3" name="TextBox 2"/>
        <xdr:cNvSpPr txBox="1"/>
      </xdr:nvSpPr>
      <xdr:spPr>
        <a:xfrm>
          <a:off x="6497411" y="8402411"/>
          <a:ext cx="7517946" cy="10817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400"/>
            <a:t>=IF(H45&lt;=1,5;"Accepted";IF(H45&gt;2;"Missed";"Reserve"))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U37"/>
  <sheetViews>
    <sheetView zoomScale="130" zoomScaleNormal="130" workbookViewId="0">
      <selection activeCell="F20" sqref="F20"/>
    </sheetView>
  </sheetViews>
  <sheetFormatPr defaultRowHeight="15" x14ac:dyDescent="0.25"/>
  <cols>
    <col min="1" max="1" width="16.85546875" bestFit="1" customWidth="1"/>
    <col min="2" max="2" width="9.7109375" customWidth="1"/>
    <col min="3" max="3" width="12.42578125" customWidth="1"/>
    <col min="4" max="4" width="12.28515625" customWidth="1"/>
    <col min="5" max="5" width="10.85546875" bestFit="1" customWidth="1"/>
    <col min="8" max="8" width="11.42578125" customWidth="1"/>
    <col min="10" max="10" width="5.140625" customWidth="1"/>
  </cols>
  <sheetData>
    <row r="1" spans="1:21" ht="16.5" thickBot="1" x14ac:dyDescent="0.3">
      <c r="A1" s="1"/>
      <c r="B1" s="1"/>
      <c r="C1" s="1"/>
      <c r="D1" s="1"/>
      <c r="E1" s="1"/>
      <c r="F1" s="81">
        <v>0.04</v>
      </c>
      <c r="G1" s="1"/>
      <c r="H1" s="7" t="s">
        <v>48</v>
      </c>
      <c r="I1" s="8">
        <v>3</v>
      </c>
      <c r="K1" s="10" t="s">
        <v>52</v>
      </c>
      <c r="L1" s="11"/>
      <c r="M1" s="11"/>
      <c r="N1" s="11"/>
      <c r="O1" s="11"/>
      <c r="P1" s="11"/>
      <c r="Q1" s="11"/>
      <c r="R1" s="11"/>
      <c r="S1" s="11"/>
      <c r="T1" s="11"/>
      <c r="U1" s="12"/>
    </row>
    <row r="2" spans="1:21" x14ac:dyDescent="0.25">
      <c r="A2" s="1"/>
      <c r="B2" s="1"/>
      <c r="C2" s="1"/>
      <c r="D2" s="1"/>
      <c r="E2" s="1"/>
      <c r="F2" s="81">
        <v>4</v>
      </c>
      <c r="G2" s="1"/>
      <c r="H2" s="2"/>
      <c r="I2" s="2"/>
      <c r="K2" s="13" t="s">
        <v>53</v>
      </c>
      <c r="L2" s="14"/>
      <c r="M2" s="14"/>
      <c r="N2" s="14"/>
      <c r="O2" s="14"/>
      <c r="P2" s="14"/>
      <c r="Q2" s="14"/>
      <c r="R2" s="14"/>
      <c r="S2" s="14"/>
      <c r="T2" s="14"/>
      <c r="U2" s="15"/>
    </row>
    <row r="3" spans="1:21" x14ac:dyDescent="0.25">
      <c r="A3" s="1"/>
      <c r="B3" s="1"/>
      <c r="C3" s="1"/>
      <c r="D3" s="1"/>
      <c r="E3" s="1"/>
      <c r="F3" s="1"/>
      <c r="G3" s="1"/>
      <c r="H3" s="2"/>
      <c r="I3" s="2"/>
      <c r="K3" s="13" t="s">
        <v>118</v>
      </c>
      <c r="L3" s="14"/>
      <c r="M3" s="14"/>
      <c r="N3" s="14"/>
      <c r="O3" s="14"/>
      <c r="P3" s="14"/>
      <c r="Q3" s="14"/>
      <c r="R3" s="14"/>
      <c r="S3" s="14"/>
      <c r="T3" s="14"/>
      <c r="U3" s="15"/>
    </row>
    <row r="4" spans="1:21" ht="15.75" thickBot="1" x14ac:dyDescent="0.3">
      <c r="A4" s="3"/>
      <c r="B4" s="2"/>
      <c r="C4" s="2"/>
      <c r="D4" s="2"/>
      <c r="E4" s="2"/>
      <c r="F4" s="20">
        <v>0.13400000000000001</v>
      </c>
      <c r="G4" s="21">
        <v>0.04</v>
      </c>
      <c r="H4" s="21">
        <v>0.03</v>
      </c>
      <c r="I4" s="2"/>
      <c r="K4" s="16" t="s">
        <v>54</v>
      </c>
      <c r="L4" s="14"/>
      <c r="M4" s="14"/>
      <c r="N4" s="14"/>
      <c r="O4" s="14"/>
      <c r="P4" s="14"/>
      <c r="Q4" s="14"/>
      <c r="R4" s="14"/>
      <c r="S4" s="14"/>
      <c r="T4" s="14"/>
      <c r="U4" s="15"/>
    </row>
    <row r="5" spans="1:21" ht="26.25" thickBot="1" x14ac:dyDescent="0.3">
      <c r="A5" s="39" t="s">
        <v>38</v>
      </c>
      <c r="B5" s="70" t="s">
        <v>39</v>
      </c>
      <c r="C5" s="38" t="s">
        <v>40</v>
      </c>
      <c r="D5" s="38" t="s">
        <v>41</v>
      </c>
      <c r="E5" s="38" t="s">
        <v>42</v>
      </c>
      <c r="F5" s="38" t="s">
        <v>43</v>
      </c>
      <c r="G5" s="38" t="s">
        <v>44</v>
      </c>
      <c r="H5" s="38" t="s">
        <v>45</v>
      </c>
      <c r="I5" s="71" t="s">
        <v>46</v>
      </c>
      <c r="K5" s="13" t="s">
        <v>55</v>
      </c>
      <c r="L5" s="14"/>
      <c r="M5" s="14"/>
      <c r="N5" s="14"/>
      <c r="O5" s="14"/>
      <c r="P5" s="14"/>
      <c r="Q5" s="14"/>
      <c r="R5" s="14"/>
      <c r="S5" s="14"/>
      <c r="T5" s="14"/>
      <c r="U5" s="15"/>
    </row>
    <row r="6" spans="1:21" ht="15.75" customHeight="1" x14ac:dyDescent="0.25">
      <c r="A6" s="36" t="s">
        <v>7</v>
      </c>
      <c r="B6" s="85">
        <v>40</v>
      </c>
      <c r="C6" s="86">
        <v>150</v>
      </c>
      <c r="D6" s="87">
        <v>30</v>
      </c>
      <c r="E6" s="76">
        <f t="shared" ref="E6:E15" si="0">C6*$I$1</f>
        <v>450</v>
      </c>
      <c r="F6" s="76">
        <f t="shared" ref="F6:F15" si="1">E6*$F$4</f>
        <v>60.300000000000004</v>
      </c>
      <c r="G6" s="76">
        <f t="shared" ref="G6:G15" si="2">E6*$G$4</f>
        <v>18</v>
      </c>
      <c r="H6" s="76">
        <f t="shared" ref="H6:H15" si="3">E6*$H$4</f>
        <v>13.5</v>
      </c>
      <c r="I6" s="77">
        <f t="shared" ref="I6:I15" si="4">E6-F6-G6-H6+D6</f>
        <v>388.2</v>
      </c>
      <c r="K6" s="13" t="s">
        <v>119</v>
      </c>
      <c r="L6" s="14"/>
      <c r="M6" s="14"/>
      <c r="N6" s="14"/>
      <c r="O6" s="14"/>
      <c r="P6" s="14"/>
      <c r="Q6" s="14"/>
      <c r="R6" s="14"/>
      <c r="S6" s="14"/>
      <c r="T6" s="14"/>
      <c r="U6" s="15"/>
    </row>
    <row r="7" spans="1:21" ht="15.75" customHeight="1" x14ac:dyDescent="0.25">
      <c r="A7" s="27" t="s">
        <v>4</v>
      </c>
      <c r="B7" s="26">
        <v>25</v>
      </c>
      <c r="C7" s="22">
        <v>115</v>
      </c>
      <c r="D7" s="79">
        <v>0</v>
      </c>
      <c r="E7" s="76">
        <f t="shared" si="0"/>
        <v>345</v>
      </c>
      <c r="F7" s="76">
        <f t="shared" si="1"/>
        <v>46.230000000000004</v>
      </c>
      <c r="G7" s="76">
        <f t="shared" si="2"/>
        <v>13.8</v>
      </c>
      <c r="H7" s="76">
        <f t="shared" si="3"/>
        <v>10.35</v>
      </c>
      <c r="I7" s="77">
        <f t="shared" si="4"/>
        <v>274.61999999999995</v>
      </c>
      <c r="K7" s="13" t="s">
        <v>56</v>
      </c>
      <c r="L7" s="14"/>
      <c r="M7" s="14"/>
      <c r="N7" s="14"/>
      <c r="O7" s="14"/>
      <c r="P7" s="14"/>
      <c r="Q7" s="14"/>
      <c r="R7" s="14"/>
      <c r="S7" s="14"/>
      <c r="T7" s="14"/>
      <c r="U7" s="15"/>
    </row>
    <row r="8" spans="1:21" ht="15.75" customHeight="1" x14ac:dyDescent="0.25">
      <c r="A8" s="27" t="s">
        <v>9</v>
      </c>
      <c r="B8" s="85">
        <v>50</v>
      </c>
      <c r="C8" s="22">
        <v>135</v>
      </c>
      <c r="D8" s="79">
        <v>30</v>
      </c>
      <c r="E8" s="76">
        <f t="shared" si="0"/>
        <v>405</v>
      </c>
      <c r="F8" s="76">
        <f t="shared" si="1"/>
        <v>54.27</v>
      </c>
      <c r="G8" s="76">
        <f t="shared" si="2"/>
        <v>16.2</v>
      </c>
      <c r="H8" s="76">
        <f t="shared" si="3"/>
        <v>12.15</v>
      </c>
      <c r="I8" s="77">
        <f t="shared" si="4"/>
        <v>352.38000000000005</v>
      </c>
      <c r="K8" s="13" t="s">
        <v>57</v>
      </c>
      <c r="L8" s="14"/>
      <c r="M8" s="14"/>
      <c r="N8" s="14"/>
      <c r="O8" s="14"/>
      <c r="P8" s="14"/>
      <c r="Q8" s="14"/>
      <c r="R8" s="14"/>
      <c r="S8" s="14"/>
      <c r="T8" s="14"/>
      <c r="U8" s="15"/>
    </row>
    <row r="9" spans="1:21" ht="15.75" customHeight="1" x14ac:dyDescent="0.25">
      <c r="A9" s="27" t="s">
        <v>3</v>
      </c>
      <c r="B9" s="25">
        <v>20</v>
      </c>
      <c r="C9" s="22">
        <v>142</v>
      </c>
      <c r="D9" s="79">
        <v>30</v>
      </c>
      <c r="E9" s="76">
        <f t="shared" si="0"/>
        <v>426</v>
      </c>
      <c r="F9" s="76">
        <f t="shared" si="1"/>
        <v>57.084000000000003</v>
      </c>
      <c r="G9" s="76">
        <f t="shared" si="2"/>
        <v>17.04</v>
      </c>
      <c r="H9" s="76">
        <f t="shared" si="3"/>
        <v>12.78</v>
      </c>
      <c r="I9" s="77">
        <f t="shared" si="4"/>
        <v>369.096</v>
      </c>
      <c r="K9" s="13" t="s">
        <v>58</v>
      </c>
      <c r="L9" s="14"/>
      <c r="M9" s="14"/>
      <c r="N9" s="14"/>
      <c r="O9" s="14"/>
      <c r="P9" s="14"/>
      <c r="Q9" s="14"/>
      <c r="R9" s="14"/>
      <c r="S9" s="14"/>
      <c r="T9" s="14"/>
      <c r="U9" s="15"/>
    </row>
    <row r="10" spans="1:21" ht="15.75" customHeight="1" x14ac:dyDescent="0.25">
      <c r="A10" s="27" t="s">
        <v>1</v>
      </c>
      <c r="B10" s="85">
        <v>10</v>
      </c>
      <c r="C10" s="23">
        <v>125</v>
      </c>
      <c r="D10" s="78">
        <v>30</v>
      </c>
      <c r="E10" s="76">
        <f t="shared" si="0"/>
        <v>375</v>
      </c>
      <c r="F10" s="76">
        <f t="shared" si="1"/>
        <v>50.25</v>
      </c>
      <c r="G10" s="76">
        <f t="shared" si="2"/>
        <v>15</v>
      </c>
      <c r="H10" s="76">
        <f t="shared" si="3"/>
        <v>11.25</v>
      </c>
      <c r="I10" s="77">
        <f t="shared" si="4"/>
        <v>328.5</v>
      </c>
      <c r="K10" s="13" t="s">
        <v>121</v>
      </c>
      <c r="L10" s="14"/>
      <c r="M10" s="14"/>
      <c r="N10" s="14"/>
      <c r="O10" s="14"/>
      <c r="P10" s="14"/>
      <c r="Q10" s="14"/>
      <c r="R10" s="14"/>
      <c r="S10" s="14"/>
      <c r="T10" s="14"/>
      <c r="U10" s="15"/>
    </row>
    <row r="11" spans="1:21" ht="15.75" customHeight="1" x14ac:dyDescent="0.25">
      <c r="A11" s="27" t="s">
        <v>0</v>
      </c>
      <c r="B11" s="26">
        <v>5</v>
      </c>
      <c r="C11" s="23">
        <v>110</v>
      </c>
      <c r="D11" s="78">
        <v>0</v>
      </c>
      <c r="E11" s="76">
        <f t="shared" si="0"/>
        <v>330</v>
      </c>
      <c r="F11" s="76">
        <f t="shared" si="1"/>
        <v>44.220000000000006</v>
      </c>
      <c r="G11" s="76">
        <f t="shared" si="2"/>
        <v>13.200000000000001</v>
      </c>
      <c r="H11" s="76">
        <f t="shared" si="3"/>
        <v>9.9</v>
      </c>
      <c r="I11" s="77">
        <f t="shared" si="4"/>
        <v>262.68</v>
      </c>
      <c r="K11" s="13" t="s">
        <v>59</v>
      </c>
      <c r="L11" s="14"/>
      <c r="M11" s="14"/>
      <c r="N11" s="14"/>
      <c r="O11" s="14"/>
      <c r="P11" s="14"/>
      <c r="Q11" s="14"/>
      <c r="R11" s="14"/>
      <c r="S11" s="14"/>
      <c r="T11" s="14"/>
      <c r="U11" s="15"/>
    </row>
    <row r="12" spans="1:21" ht="15.75" customHeight="1" x14ac:dyDescent="0.25">
      <c r="A12" s="27" t="s">
        <v>8</v>
      </c>
      <c r="B12" s="37">
        <v>45</v>
      </c>
      <c r="C12" s="22">
        <v>112</v>
      </c>
      <c r="D12" s="79">
        <v>0</v>
      </c>
      <c r="E12" s="76">
        <f t="shared" si="0"/>
        <v>336</v>
      </c>
      <c r="F12" s="76">
        <f t="shared" si="1"/>
        <v>45.024000000000001</v>
      </c>
      <c r="G12" s="76">
        <f t="shared" si="2"/>
        <v>13.44</v>
      </c>
      <c r="H12" s="76">
        <f t="shared" si="3"/>
        <v>10.08</v>
      </c>
      <c r="I12" s="77">
        <f t="shared" si="4"/>
        <v>267.45600000000002</v>
      </c>
      <c r="K12" s="13" t="s">
        <v>122</v>
      </c>
      <c r="L12" s="14"/>
      <c r="M12" s="14"/>
      <c r="N12" s="14"/>
      <c r="O12" s="14"/>
      <c r="P12" s="14"/>
      <c r="Q12" s="14"/>
      <c r="R12" s="14"/>
      <c r="S12" s="14"/>
      <c r="T12" s="14"/>
      <c r="U12" s="15"/>
    </row>
    <row r="13" spans="1:21" ht="15.75" customHeight="1" x14ac:dyDescent="0.25">
      <c r="A13" s="27" t="s">
        <v>2</v>
      </c>
      <c r="B13" s="26">
        <v>15</v>
      </c>
      <c r="C13" s="22">
        <v>140</v>
      </c>
      <c r="D13" s="79">
        <v>30</v>
      </c>
      <c r="E13" s="76">
        <f t="shared" si="0"/>
        <v>420</v>
      </c>
      <c r="F13" s="76">
        <f t="shared" si="1"/>
        <v>56.28</v>
      </c>
      <c r="G13" s="76">
        <f t="shared" si="2"/>
        <v>16.8</v>
      </c>
      <c r="H13" s="76">
        <f t="shared" si="3"/>
        <v>12.6</v>
      </c>
      <c r="I13" s="77">
        <f t="shared" si="4"/>
        <v>364.32</v>
      </c>
      <c r="K13" s="13" t="s">
        <v>60</v>
      </c>
      <c r="L13" s="14"/>
      <c r="M13" s="14"/>
      <c r="N13" s="14"/>
      <c r="O13" s="14"/>
      <c r="P13" s="14"/>
      <c r="Q13" s="14"/>
      <c r="R13" s="14"/>
      <c r="S13" s="14"/>
      <c r="T13" s="14"/>
      <c r="U13" s="15"/>
    </row>
    <row r="14" spans="1:21" ht="15.75" customHeight="1" x14ac:dyDescent="0.25">
      <c r="A14" s="27" t="s">
        <v>6</v>
      </c>
      <c r="B14" s="37">
        <v>35</v>
      </c>
      <c r="C14" s="22">
        <v>147</v>
      </c>
      <c r="D14" s="79">
        <v>30</v>
      </c>
      <c r="E14" s="76">
        <f t="shared" si="0"/>
        <v>441</v>
      </c>
      <c r="F14" s="76">
        <f t="shared" si="1"/>
        <v>59.094000000000001</v>
      </c>
      <c r="G14" s="76">
        <f t="shared" si="2"/>
        <v>17.64</v>
      </c>
      <c r="H14" s="76">
        <f t="shared" si="3"/>
        <v>13.229999999999999</v>
      </c>
      <c r="I14" s="77">
        <f t="shared" si="4"/>
        <v>381.036</v>
      </c>
      <c r="K14" s="13" t="s">
        <v>120</v>
      </c>
      <c r="L14" s="14"/>
      <c r="M14" s="14"/>
      <c r="N14" s="14"/>
      <c r="O14" s="14"/>
      <c r="P14" s="14"/>
      <c r="Q14" s="14"/>
      <c r="R14" s="14"/>
      <c r="S14" s="14"/>
      <c r="T14" s="14"/>
      <c r="U14" s="15"/>
    </row>
    <row r="15" spans="1:21" ht="15.75" customHeight="1" thickBot="1" x14ac:dyDescent="0.3">
      <c r="A15" s="28" t="s">
        <v>5</v>
      </c>
      <c r="B15" s="25">
        <v>30</v>
      </c>
      <c r="C15" s="29">
        <v>100</v>
      </c>
      <c r="D15" s="80">
        <v>0</v>
      </c>
      <c r="E15" s="76">
        <f t="shared" si="0"/>
        <v>300</v>
      </c>
      <c r="F15" s="76">
        <f t="shared" si="1"/>
        <v>40.200000000000003</v>
      </c>
      <c r="G15" s="76">
        <f t="shared" si="2"/>
        <v>12</v>
      </c>
      <c r="H15" s="76">
        <f t="shared" si="3"/>
        <v>9</v>
      </c>
      <c r="I15" s="77">
        <f t="shared" si="4"/>
        <v>238.8</v>
      </c>
      <c r="K15" s="13" t="s">
        <v>114</v>
      </c>
      <c r="L15" s="14"/>
      <c r="M15" s="14"/>
      <c r="N15" s="14"/>
      <c r="O15" s="14"/>
      <c r="P15" s="14"/>
      <c r="Q15" s="14"/>
      <c r="R15" s="14"/>
      <c r="S15" s="14"/>
      <c r="T15" s="14"/>
      <c r="U15" s="15"/>
    </row>
    <row r="16" spans="1:21" x14ac:dyDescent="0.25">
      <c r="B16" s="30" t="s">
        <v>10</v>
      </c>
      <c r="C16" s="33">
        <f t="shared" ref="C16:I16" si="5">MIN(C6:C15)</f>
        <v>100</v>
      </c>
      <c r="D16" s="33">
        <f t="shared" si="5"/>
        <v>0</v>
      </c>
      <c r="E16" s="33">
        <f t="shared" si="5"/>
        <v>300</v>
      </c>
      <c r="F16" s="33">
        <f t="shared" si="5"/>
        <v>40.200000000000003</v>
      </c>
      <c r="G16" s="33">
        <f t="shared" si="5"/>
        <v>12</v>
      </c>
      <c r="H16" s="33">
        <f t="shared" si="5"/>
        <v>9</v>
      </c>
      <c r="I16" s="33">
        <f t="shared" si="5"/>
        <v>238.8</v>
      </c>
      <c r="K16" s="13" t="s">
        <v>61</v>
      </c>
      <c r="L16" s="14"/>
      <c r="M16" s="14"/>
      <c r="N16" s="14"/>
      <c r="O16" s="14"/>
      <c r="P16" s="14"/>
      <c r="Q16" s="14"/>
      <c r="R16" s="14"/>
      <c r="S16" s="14"/>
      <c r="T16" s="14"/>
      <c r="U16" s="15"/>
    </row>
    <row r="17" spans="1:21" x14ac:dyDescent="0.25">
      <c r="B17" s="31" t="s">
        <v>11</v>
      </c>
      <c r="C17" s="34">
        <f t="shared" ref="C17:I17" si="6">MAX(C6:C15)</f>
        <v>150</v>
      </c>
      <c r="D17" s="34">
        <f t="shared" si="6"/>
        <v>30</v>
      </c>
      <c r="E17" s="34">
        <f t="shared" si="6"/>
        <v>450</v>
      </c>
      <c r="F17" s="34">
        <f t="shared" si="6"/>
        <v>60.300000000000004</v>
      </c>
      <c r="G17" s="34">
        <f t="shared" si="6"/>
        <v>18</v>
      </c>
      <c r="H17" s="34">
        <f t="shared" si="6"/>
        <v>13.5</v>
      </c>
      <c r="I17" s="34">
        <f t="shared" si="6"/>
        <v>388.2</v>
      </c>
      <c r="K17" s="13" t="s">
        <v>115</v>
      </c>
      <c r="L17" s="14"/>
      <c r="M17" s="14"/>
      <c r="N17" s="14"/>
      <c r="O17" s="14"/>
      <c r="P17" s="14"/>
      <c r="Q17" s="14"/>
      <c r="R17" s="14"/>
      <c r="S17" s="14"/>
      <c r="T17" s="14"/>
      <c r="U17" s="15"/>
    </row>
    <row r="18" spans="1:21" ht="15.75" thickBot="1" x14ac:dyDescent="0.3">
      <c r="B18" s="32" t="s">
        <v>47</v>
      </c>
      <c r="C18" s="35">
        <f t="shared" ref="C18:I18" si="7">AVERAGE(C6:C15)</f>
        <v>127.6</v>
      </c>
      <c r="D18" s="35">
        <f t="shared" si="7"/>
        <v>18</v>
      </c>
      <c r="E18" s="35">
        <f t="shared" si="7"/>
        <v>382.8</v>
      </c>
      <c r="F18" s="35">
        <f t="shared" si="7"/>
        <v>51.295200000000001</v>
      </c>
      <c r="G18" s="35">
        <f t="shared" si="7"/>
        <v>15.312000000000001</v>
      </c>
      <c r="H18" s="35">
        <f t="shared" si="7"/>
        <v>11.484</v>
      </c>
      <c r="I18" s="35">
        <f t="shared" si="7"/>
        <v>322.70880000000005</v>
      </c>
      <c r="K18" s="13"/>
      <c r="L18" s="14"/>
      <c r="M18" s="14"/>
      <c r="N18" s="14"/>
      <c r="O18" s="14"/>
      <c r="P18" s="14"/>
      <c r="Q18" s="14"/>
      <c r="R18" s="14"/>
      <c r="S18" s="14"/>
      <c r="T18" s="14"/>
      <c r="U18" s="15"/>
    </row>
    <row r="19" spans="1:21" ht="15" customHeight="1" thickBot="1" x14ac:dyDescent="0.3">
      <c r="F19" s="1"/>
      <c r="G19" s="1"/>
      <c r="H19" s="1"/>
      <c r="I19" s="1"/>
      <c r="K19" s="17"/>
      <c r="L19" s="18"/>
      <c r="M19" s="18"/>
      <c r="N19" s="18"/>
      <c r="O19" s="18"/>
      <c r="P19" s="18"/>
      <c r="Q19" s="18"/>
      <c r="R19" s="18"/>
      <c r="S19" s="18"/>
      <c r="T19" s="18"/>
      <c r="U19" s="19"/>
    </row>
    <row r="20" spans="1:21" ht="39" thickBot="1" x14ac:dyDescent="0.3">
      <c r="A20" s="72" t="s">
        <v>49</v>
      </c>
      <c r="B20" s="6">
        <f>COUNTIF(D6:D15,"&gt;0")</f>
        <v>6</v>
      </c>
      <c r="D20" s="73" t="s">
        <v>50</v>
      </c>
      <c r="E20" s="82">
        <f>SUM(I6:I15)</f>
        <v>3227.0880000000006</v>
      </c>
    </row>
    <row r="21" spans="1:21" ht="27" thickBot="1" x14ac:dyDescent="0.3">
      <c r="A21" s="4" t="s">
        <v>51</v>
      </c>
      <c r="B21" s="5">
        <f>SUMIF(E6:E15,"&gt;400")</f>
        <v>2142</v>
      </c>
    </row>
    <row r="25" spans="1:21" x14ac:dyDescent="0.25">
      <c r="B25">
        <v>1</v>
      </c>
      <c r="C25" s="83">
        <v>44859</v>
      </c>
      <c r="D25" s="83">
        <v>44859</v>
      </c>
      <c r="E25" s="83">
        <v>44859</v>
      </c>
      <c r="F25" s="84">
        <v>0.375</v>
      </c>
      <c r="G25" s="84">
        <v>0.375</v>
      </c>
    </row>
    <row r="26" spans="1:21" x14ac:dyDescent="0.25">
      <c r="B26">
        <v>2</v>
      </c>
      <c r="C26" s="83">
        <v>44860</v>
      </c>
      <c r="D26" s="83">
        <v>44890</v>
      </c>
      <c r="E26" s="83">
        <v>44860</v>
      </c>
      <c r="F26" s="84">
        <v>0.41666666666666702</v>
      </c>
      <c r="G26" s="84">
        <v>0.38541666666666669</v>
      </c>
    </row>
    <row r="27" spans="1:21" x14ac:dyDescent="0.25">
      <c r="B27">
        <v>3</v>
      </c>
      <c r="C27" s="83">
        <v>44861</v>
      </c>
      <c r="D27" s="83">
        <v>44920</v>
      </c>
      <c r="E27" s="83">
        <v>44861</v>
      </c>
      <c r="F27" s="84">
        <v>0.45833333333333298</v>
      </c>
      <c r="G27" s="84">
        <v>0.39583333333333298</v>
      </c>
    </row>
    <row r="28" spans="1:21" x14ac:dyDescent="0.25">
      <c r="B28">
        <v>4</v>
      </c>
      <c r="C28" s="83">
        <v>44862</v>
      </c>
      <c r="D28" s="83">
        <v>44951</v>
      </c>
      <c r="E28" s="83">
        <v>44862</v>
      </c>
      <c r="F28" s="84">
        <v>0.5</v>
      </c>
      <c r="G28" s="84">
        <v>0.40625</v>
      </c>
    </row>
    <row r="29" spans="1:21" x14ac:dyDescent="0.25">
      <c r="B29">
        <v>5</v>
      </c>
      <c r="C29" s="83">
        <v>44863</v>
      </c>
      <c r="D29" s="83">
        <v>44982</v>
      </c>
      <c r="E29" s="83">
        <v>44865</v>
      </c>
      <c r="F29" s="84">
        <v>0.54166666666666696</v>
      </c>
      <c r="G29" s="84">
        <v>0.41666666666666702</v>
      </c>
    </row>
    <row r="30" spans="1:21" x14ac:dyDescent="0.25">
      <c r="B30">
        <v>6</v>
      </c>
      <c r="C30" s="83">
        <v>44864</v>
      </c>
      <c r="D30" s="83">
        <v>45010</v>
      </c>
      <c r="E30" s="83">
        <v>44866</v>
      </c>
      <c r="F30" s="84">
        <v>0.58333333333333304</v>
      </c>
      <c r="G30" s="84">
        <v>0.42708333333333298</v>
      </c>
    </row>
    <row r="31" spans="1:21" x14ac:dyDescent="0.25">
      <c r="B31">
        <v>7</v>
      </c>
      <c r="C31" s="83">
        <v>44865</v>
      </c>
      <c r="D31" s="83">
        <v>45041</v>
      </c>
      <c r="E31" s="83">
        <v>44867</v>
      </c>
      <c r="F31" s="84">
        <v>0.625</v>
      </c>
      <c r="G31" s="84">
        <v>0.4375</v>
      </c>
    </row>
    <row r="32" spans="1:21" x14ac:dyDescent="0.25">
      <c r="B32">
        <v>8</v>
      </c>
      <c r="C32" s="83">
        <v>44866</v>
      </c>
      <c r="D32" s="83">
        <v>45071</v>
      </c>
      <c r="E32" s="83">
        <v>44868</v>
      </c>
      <c r="F32" s="84">
        <v>0.66666666666666696</v>
      </c>
      <c r="G32" s="84">
        <v>0.44791666666666702</v>
      </c>
    </row>
    <row r="33" spans="2:7" x14ac:dyDescent="0.25">
      <c r="B33">
        <v>9</v>
      </c>
      <c r="C33" s="83">
        <v>44867</v>
      </c>
      <c r="D33" s="83">
        <v>45102</v>
      </c>
      <c r="E33" s="83">
        <v>44869</v>
      </c>
      <c r="G33" s="84">
        <v>0.45833333333333298</v>
      </c>
    </row>
    <row r="34" spans="2:7" x14ac:dyDescent="0.25">
      <c r="B34">
        <v>10</v>
      </c>
      <c r="C34" s="83">
        <v>44868</v>
      </c>
      <c r="D34" s="83">
        <v>45132</v>
      </c>
      <c r="E34" s="83">
        <v>44872</v>
      </c>
      <c r="G34" s="84">
        <v>0.46875</v>
      </c>
    </row>
    <row r="35" spans="2:7" x14ac:dyDescent="0.25">
      <c r="B35">
        <v>11</v>
      </c>
      <c r="C35" s="83">
        <v>44869</v>
      </c>
      <c r="D35" s="83">
        <v>45163</v>
      </c>
    </row>
    <row r="36" spans="2:7" x14ac:dyDescent="0.25">
      <c r="B36">
        <v>12</v>
      </c>
      <c r="C36" s="83">
        <v>44870</v>
      </c>
    </row>
    <row r="37" spans="2:7" x14ac:dyDescent="0.25">
      <c r="C37" s="83">
        <v>44871</v>
      </c>
    </row>
  </sheetData>
  <sortState ref="A6:I18">
    <sortCondition ref="A8"/>
  </sortState>
  <conditionalFormatting sqref="C6:C15">
    <cfRule type="dataBar" priority="1">
      <dataBar>
        <cfvo type="num" val="&quot;&lt;120&quot;"/>
        <cfvo type="max"/>
        <color rgb="FF638EC6"/>
      </dataBar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13"/>
  <sheetViews>
    <sheetView workbookViewId="0">
      <selection activeCell="D29" sqref="D29"/>
    </sheetView>
  </sheetViews>
  <sheetFormatPr defaultRowHeight="15" x14ac:dyDescent="0.25"/>
  <cols>
    <col min="1" max="1" width="17.28515625" bestFit="1" customWidth="1"/>
    <col min="5" max="5" width="9.42578125" bestFit="1" customWidth="1"/>
    <col min="6" max="6" width="10.5703125" customWidth="1"/>
    <col min="7" max="7" width="11.42578125" customWidth="1"/>
    <col min="8" max="8" width="14.42578125" customWidth="1"/>
    <col min="9" max="9" width="9.42578125" bestFit="1" customWidth="1"/>
  </cols>
  <sheetData>
    <row r="1" spans="1:19" ht="15.75" x14ac:dyDescent="0.25">
      <c r="A1" s="98" t="s">
        <v>123</v>
      </c>
      <c r="B1" s="98"/>
      <c r="C1" s="98"/>
      <c r="D1" s="98"/>
      <c r="E1" s="98"/>
      <c r="F1" s="98"/>
      <c r="G1" s="98"/>
      <c r="H1" s="98"/>
      <c r="I1" s="98"/>
      <c r="K1" s="10" t="s">
        <v>52</v>
      </c>
      <c r="L1" s="11"/>
      <c r="M1" s="11"/>
      <c r="N1" s="11"/>
      <c r="O1" s="11"/>
      <c r="P1" s="11"/>
      <c r="Q1" s="11"/>
      <c r="R1" s="11"/>
      <c r="S1" s="12"/>
    </row>
    <row r="2" spans="1:19" ht="15.75" thickBot="1" x14ac:dyDescent="0.3">
      <c r="K2" s="13" t="s">
        <v>62</v>
      </c>
      <c r="L2" s="14"/>
      <c r="M2" s="14"/>
      <c r="N2" s="14"/>
      <c r="O2" s="14"/>
      <c r="P2" s="14"/>
      <c r="Q2" s="14"/>
      <c r="R2" s="14"/>
      <c r="S2" s="15"/>
    </row>
    <row r="3" spans="1:19" ht="28.5" customHeight="1" thickBot="1" x14ac:dyDescent="0.3">
      <c r="A3" s="88" t="s">
        <v>38</v>
      </c>
      <c r="B3" s="89" t="s">
        <v>39</v>
      </c>
      <c r="C3" s="89" t="s">
        <v>40</v>
      </c>
      <c r="D3" s="89" t="s">
        <v>41</v>
      </c>
      <c r="E3" s="89" t="s">
        <v>42</v>
      </c>
      <c r="F3" s="89" t="s">
        <v>43</v>
      </c>
      <c r="G3" s="89" t="s">
        <v>44</v>
      </c>
      <c r="H3" s="89" t="s">
        <v>45</v>
      </c>
      <c r="I3" s="90" t="s">
        <v>46</v>
      </c>
      <c r="K3" s="13" t="s">
        <v>63</v>
      </c>
      <c r="L3" s="14"/>
      <c r="M3" s="14"/>
      <c r="N3" s="14"/>
      <c r="O3" s="14"/>
      <c r="P3" s="14"/>
      <c r="Q3" s="14"/>
      <c r="R3" s="14"/>
      <c r="S3" s="15"/>
    </row>
    <row r="4" spans="1:19" ht="15.75" thickBot="1" x14ac:dyDescent="0.3">
      <c r="A4" s="91" t="s">
        <v>7</v>
      </c>
      <c r="B4" s="93">
        <v>40</v>
      </c>
      <c r="C4" s="93">
        <v>150</v>
      </c>
      <c r="D4" s="93">
        <v>30</v>
      </c>
      <c r="E4" s="95">
        <v>450</v>
      </c>
      <c r="F4" s="93">
        <v>60.300000000000004</v>
      </c>
      <c r="G4" s="93">
        <v>18</v>
      </c>
      <c r="H4" s="93">
        <v>13.5</v>
      </c>
      <c r="I4" s="97">
        <v>388.2</v>
      </c>
      <c r="K4" s="13" t="s">
        <v>64</v>
      </c>
      <c r="L4" s="14"/>
      <c r="M4" s="14"/>
      <c r="N4" s="14"/>
      <c r="O4" s="14"/>
      <c r="P4" s="14"/>
      <c r="Q4" s="14"/>
      <c r="R4" s="14"/>
      <c r="S4" s="15"/>
    </row>
    <row r="5" spans="1:19" ht="15.75" thickBot="1" x14ac:dyDescent="0.3">
      <c r="A5" s="91" t="s">
        <v>4</v>
      </c>
      <c r="B5" s="93">
        <v>25</v>
      </c>
      <c r="C5" s="93">
        <v>115</v>
      </c>
      <c r="D5" s="93">
        <v>0</v>
      </c>
      <c r="E5" s="95">
        <v>345</v>
      </c>
      <c r="F5" s="93">
        <v>46.230000000000004</v>
      </c>
      <c r="G5" s="93">
        <v>13.8</v>
      </c>
      <c r="H5" s="93">
        <v>10.35</v>
      </c>
      <c r="I5" s="97">
        <v>274.61999999999995</v>
      </c>
      <c r="K5" s="13" t="s">
        <v>65</v>
      </c>
      <c r="L5" s="14"/>
      <c r="M5" s="14"/>
      <c r="N5" s="14"/>
      <c r="O5" s="14"/>
      <c r="P5" s="14"/>
      <c r="Q5" s="14"/>
      <c r="R5" s="14"/>
      <c r="S5" s="15"/>
    </row>
    <row r="6" spans="1:19" ht="15.75" thickBot="1" x14ac:dyDescent="0.3">
      <c r="A6" s="91" t="s">
        <v>9</v>
      </c>
      <c r="B6" s="93">
        <v>50</v>
      </c>
      <c r="C6" s="93">
        <v>135</v>
      </c>
      <c r="D6" s="93">
        <v>30</v>
      </c>
      <c r="E6" s="95">
        <v>405</v>
      </c>
      <c r="F6" s="93">
        <v>54.27</v>
      </c>
      <c r="G6" s="93">
        <v>16.2</v>
      </c>
      <c r="H6" s="93">
        <v>12.15</v>
      </c>
      <c r="I6" s="97">
        <v>352.38000000000005</v>
      </c>
      <c r="K6" s="13" t="s">
        <v>66</v>
      </c>
      <c r="L6" s="14"/>
      <c r="M6" s="14"/>
      <c r="N6" s="14"/>
      <c r="O6" s="14"/>
      <c r="P6" s="14"/>
      <c r="Q6" s="14"/>
      <c r="R6" s="14"/>
      <c r="S6" s="15"/>
    </row>
    <row r="7" spans="1:19" ht="15.75" thickBot="1" x14ac:dyDescent="0.3">
      <c r="A7" s="91" t="s">
        <v>3</v>
      </c>
      <c r="B7" s="93">
        <v>20</v>
      </c>
      <c r="C7" s="93">
        <v>142</v>
      </c>
      <c r="D7" s="93">
        <v>30</v>
      </c>
      <c r="E7" s="95">
        <v>426</v>
      </c>
      <c r="F7" s="93">
        <v>57.084000000000003</v>
      </c>
      <c r="G7" s="93">
        <v>17.04</v>
      </c>
      <c r="H7" s="93">
        <v>12.78</v>
      </c>
      <c r="I7" s="97">
        <v>369.096</v>
      </c>
      <c r="K7" s="13" t="s">
        <v>67</v>
      </c>
      <c r="L7" s="14"/>
      <c r="M7" s="14"/>
      <c r="N7" s="14"/>
      <c r="O7" s="14"/>
      <c r="P7" s="14"/>
      <c r="Q7" s="14"/>
      <c r="R7" s="14"/>
      <c r="S7" s="15"/>
    </row>
    <row r="8" spans="1:19" ht="15.75" thickBot="1" x14ac:dyDescent="0.3">
      <c r="A8" s="91" t="s">
        <v>1</v>
      </c>
      <c r="B8" s="93">
        <v>10</v>
      </c>
      <c r="C8" s="93">
        <v>125</v>
      </c>
      <c r="D8" s="93">
        <v>30</v>
      </c>
      <c r="E8" s="95">
        <v>375</v>
      </c>
      <c r="F8" s="93">
        <v>50.25</v>
      </c>
      <c r="G8" s="93">
        <v>15</v>
      </c>
      <c r="H8" s="93">
        <v>11.25</v>
      </c>
      <c r="I8" s="97">
        <v>328.5</v>
      </c>
      <c r="K8" s="13" t="s">
        <v>68</v>
      </c>
      <c r="L8" s="14"/>
      <c r="M8" s="14"/>
      <c r="N8" s="14"/>
      <c r="O8" s="14"/>
      <c r="P8" s="14"/>
      <c r="Q8" s="14"/>
      <c r="R8" s="14"/>
      <c r="S8" s="15"/>
    </row>
    <row r="9" spans="1:19" ht="15.75" thickBot="1" x14ac:dyDescent="0.3">
      <c r="A9" s="91" t="s">
        <v>0</v>
      </c>
      <c r="B9" s="93">
        <v>5</v>
      </c>
      <c r="C9" s="93">
        <v>110</v>
      </c>
      <c r="D9" s="93">
        <v>0</v>
      </c>
      <c r="E9" s="95">
        <v>330</v>
      </c>
      <c r="F9" s="93">
        <v>44.220000000000006</v>
      </c>
      <c r="G9" s="93">
        <v>13.200000000000001</v>
      </c>
      <c r="H9" s="93">
        <v>9.9</v>
      </c>
      <c r="I9" s="97">
        <v>262.68</v>
      </c>
      <c r="K9" s="13" t="s">
        <v>69</v>
      </c>
      <c r="L9" s="14"/>
      <c r="M9" s="14"/>
      <c r="N9" s="14"/>
      <c r="O9" s="14"/>
      <c r="P9" s="14"/>
      <c r="Q9" s="14"/>
      <c r="R9" s="14"/>
      <c r="S9" s="15"/>
    </row>
    <row r="10" spans="1:19" ht="15.75" thickBot="1" x14ac:dyDescent="0.3">
      <c r="A10" s="91" t="s">
        <v>8</v>
      </c>
      <c r="B10" s="93">
        <v>45</v>
      </c>
      <c r="C10" s="93">
        <v>112</v>
      </c>
      <c r="D10" s="93">
        <v>0</v>
      </c>
      <c r="E10" s="95">
        <v>336</v>
      </c>
      <c r="F10" s="93">
        <v>45.024000000000001</v>
      </c>
      <c r="G10" s="93">
        <v>13.44</v>
      </c>
      <c r="H10" s="93">
        <v>10.08</v>
      </c>
      <c r="I10" s="97">
        <v>267.45600000000002</v>
      </c>
      <c r="K10" s="13" t="s">
        <v>70</v>
      </c>
      <c r="L10" s="14"/>
      <c r="M10" s="14"/>
      <c r="N10" s="14"/>
      <c r="O10" s="14"/>
      <c r="P10" s="14"/>
      <c r="Q10" s="14"/>
      <c r="R10" s="14"/>
      <c r="S10" s="15"/>
    </row>
    <row r="11" spans="1:19" ht="15.75" thickBot="1" x14ac:dyDescent="0.3">
      <c r="A11" s="91" t="s">
        <v>2</v>
      </c>
      <c r="B11" s="93">
        <v>15</v>
      </c>
      <c r="C11" s="93">
        <v>140</v>
      </c>
      <c r="D11" s="93">
        <v>30</v>
      </c>
      <c r="E11" s="95">
        <v>420</v>
      </c>
      <c r="F11" s="93">
        <v>56.28</v>
      </c>
      <c r="G11" s="93">
        <v>16.8</v>
      </c>
      <c r="H11" s="93">
        <v>12.6</v>
      </c>
      <c r="I11" s="97">
        <v>364.32</v>
      </c>
      <c r="K11" s="17" t="s">
        <v>71</v>
      </c>
      <c r="L11" s="18"/>
      <c r="M11" s="18"/>
      <c r="N11" s="18"/>
      <c r="O11" s="18"/>
      <c r="P11" s="18"/>
      <c r="Q11" s="18"/>
      <c r="R11" s="18"/>
      <c r="S11" s="19"/>
    </row>
    <row r="12" spans="1:19" ht="15.75" thickBot="1" x14ac:dyDescent="0.3">
      <c r="A12" s="91" t="s">
        <v>6</v>
      </c>
      <c r="B12" s="93">
        <v>35</v>
      </c>
      <c r="C12" s="93">
        <v>147</v>
      </c>
      <c r="D12" s="93">
        <v>30</v>
      </c>
      <c r="E12" s="95">
        <v>441</v>
      </c>
      <c r="F12" s="93">
        <v>59.094000000000001</v>
      </c>
      <c r="G12" s="93">
        <v>17.64</v>
      </c>
      <c r="H12" s="93">
        <v>13.229999999999999</v>
      </c>
      <c r="I12" s="97">
        <v>381.036</v>
      </c>
    </row>
    <row r="13" spans="1:19" ht="15.75" thickBot="1" x14ac:dyDescent="0.3">
      <c r="A13" s="92" t="s">
        <v>5</v>
      </c>
      <c r="B13" s="94">
        <v>30</v>
      </c>
      <c r="C13" s="94">
        <v>100</v>
      </c>
      <c r="D13" s="94">
        <v>0</v>
      </c>
      <c r="E13" s="96">
        <v>300</v>
      </c>
      <c r="F13" s="94">
        <v>40.200000000000003</v>
      </c>
      <c r="G13" s="94">
        <v>12</v>
      </c>
      <c r="H13" s="94">
        <v>9</v>
      </c>
      <c r="I13" s="97">
        <v>238.8</v>
      </c>
    </row>
  </sheetData>
  <mergeCells count="1">
    <mergeCell ref="A1:I1"/>
  </mergeCells>
  <conditionalFormatting sqref="C4:C13">
    <cfRule type="cellIs" dxfId="1" priority="1" operator="lessThanOrEqual">
      <formula>125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0"/>
  <sheetViews>
    <sheetView zoomScale="130" zoomScaleNormal="130" workbookViewId="0">
      <selection activeCell="A20" sqref="A20:J20"/>
    </sheetView>
  </sheetViews>
  <sheetFormatPr defaultRowHeight="15" x14ac:dyDescent="0.25"/>
  <sheetData>
    <row r="1" spans="1:9" ht="15.75" x14ac:dyDescent="0.25">
      <c r="A1" s="40" t="s">
        <v>72</v>
      </c>
      <c r="B1" s="42"/>
      <c r="C1" s="42"/>
      <c r="D1" s="42"/>
      <c r="E1" s="42"/>
      <c r="F1" s="42"/>
      <c r="G1" s="42"/>
      <c r="H1" s="43"/>
    </row>
    <row r="2" spans="1:9" x14ac:dyDescent="0.25">
      <c r="A2" s="42" t="s">
        <v>73</v>
      </c>
      <c r="B2" s="42"/>
      <c r="C2" s="42"/>
      <c r="D2" s="42"/>
      <c r="E2" s="42"/>
      <c r="F2" s="42"/>
      <c r="G2" s="42"/>
      <c r="H2" s="43"/>
      <c r="I2" s="9">
        <v>210</v>
      </c>
    </row>
    <row r="3" spans="1:9" x14ac:dyDescent="0.25">
      <c r="A3" s="42" t="s">
        <v>74</v>
      </c>
      <c r="B3" s="42"/>
      <c r="C3" s="42"/>
      <c r="D3" s="42"/>
      <c r="E3" s="42"/>
      <c r="F3" s="42"/>
      <c r="G3" s="42"/>
      <c r="H3" s="43"/>
      <c r="I3" s="9">
        <v>30</v>
      </c>
    </row>
    <row r="4" spans="1:9" x14ac:dyDescent="0.25">
      <c r="A4" s="42" t="s">
        <v>75</v>
      </c>
      <c r="B4" s="42"/>
      <c r="C4" s="42"/>
      <c r="D4" s="42"/>
      <c r="E4" s="42"/>
      <c r="F4" s="42"/>
      <c r="G4" s="42"/>
      <c r="H4" s="43"/>
      <c r="I4" s="9">
        <v>400</v>
      </c>
    </row>
    <row r="5" spans="1:9" x14ac:dyDescent="0.25">
      <c r="A5" s="42" t="s">
        <v>76</v>
      </c>
      <c r="B5" s="42"/>
      <c r="C5" s="42"/>
      <c r="D5" s="42"/>
      <c r="E5" s="42"/>
      <c r="F5" s="42"/>
      <c r="G5" s="42"/>
      <c r="H5" s="43"/>
      <c r="I5" s="9">
        <v>1000</v>
      </c>
    </row>
    <row r="6" spans="1:9" x14ac:dyDescent="0.25">
      <c r="A6" s="42" t="s">
        <v>77</v>
      </c>
      <c r="B6" s="42"/>
      <c r="C6" s="42"/>
      <c r="D6" s="42"/>
      <c r="E6" s="42"/>
      <c r="F6" s="42"/>
      <c r="G6" s="42"/>
      <c r="H6" s="43"/>
    </row>
    <row r="8" spans="1:9" x14ac:dyDescent="0.25">
      <c r="A8" s="9">
        <v>460</v>
      </c>
      <c r="B8" s="41"/>
      <c r="C8" s="9">
        <v>90</v>
      </c>
      <c r="D8" s="41"/>
      <c r="E8" s="9">
        <v>900</v>
      </c>
      <c r="F8" s="41"/>
      <c r="G8" s="9">
        <v>40</v>
      </c>
    </row>
    <row r="9" spans="1:9" x14ac:dyDescent="0.25">
      <c r="A9" s="9">
        <v>670</v>
      </c>
      <c r="B9" s="41"/>
      <c r="C9" s="9">
        <v>150</v>
      </c>
      <c r="D9" s="41"/>
      <c r="E9" s="9">
        <v>2000</v>
      </c>
      <c r="F9" s="41"/>
      <c r="G9" s="9">
        <v>30</v>
      </c>
    </row>
    <row r="10" spans="1:9" x14ac:dyDescent="0.25">
      <c r="A10" s="9">
        <v>560</v>
      </c>
      <c r="B10" s="41"/>
      <c r="C10" s="9">
        <v>60</v>
      </c>
      <c r="D10" s="41"/>
      <c r="E10" s="9">
        <v>1200</v>
      </c>
      <c r="F10" s="41"/>
      <c r="G10" s="9">
        <v>45</v>
      </c>
    </row>
    <row r="11" spans="1:9" x14ac:dyDescent="0.25">
      <c r="A11" s="9">
        <v>480</v>
      </c>
      <c r="B11" s="41"/>
      <c r="C11" s="9">
        <v>120</v>
      </c>
      <c r="D11" s="41"/>
      <c r="E11" s="9">
        <v>1900</v>
      </c>
      <c r="F11" s="41"/>
      <c r="G11" s="9">
        <v>65</v>
      </c>
    </row>
    <row r="12" spans="1:9" x14ac:dyDescent="0.25">
      <c r="A12" s="9">
        <v>640</v>
      </c>
      <c r="B12" s="41"/>
      <c r="C12" s="9">
        <v>90</v>
      </c>
      <c r="D12" s="41"/>
      <c r="E12" s="9">
        <v>2400</v>
      </c>
      <c r="F12" s="41"/>
      <c r="G12" s="9">
        <v>54</v>
      </c>
    </row>
    <row r="13" spans="1:9" x14ac:dyDescent="0.25">
      <c r="A13" s="9">
        <v>730</v>
      </c>
      <c r="B13" s="41"/>
      <c r="C13" s="9">
        <v>210</v>
      </c>
      <c r="D13" s="41"/>
      <c r="E13" s="9">
        <v>1200</v>
      </c>
      <c r="F13" s="41"/>
      <c r="G13" s="9">
        <v>43</v>
      </c>
    </row>
    <row r="14" spans="1:9" x14ac:dyDescent="0.25">
      <c r="A14" s="9">
        <v>840</v>
      </c>
      <c r="B14" s="41"/>
      <c r="C14" s="9">
        <v>60</v>
      </c>
      <c r="D14" s="41"/>
      <c r="E14" s="9">
        <v>1700</v>
      </c>
      <c r="F14" s="41"/>
      <c r="G14" s="9">
        <v>62</v>
      </c>
    </row>
    <row r="15" spans="1:9" x14ac:dyDescent="0.25">
      <c r="A15" s="9">
        <v>990</v>
      </c>
      <c r="B15" s="41"/>
      <c r="C15" s="9">
        <v>120</v>
      </c>
      <c r="D15" s="41"/>
      <c r="E15" s="9">
        <v>2100</v>
      </c>
      <c r="F15" s="41"/>
      <c r="G15" s="9">
        <v>76</v>
      </c>
    </row>
    <row r="16" spans="1:9" x14ac:dyDescent="0.25">
      <c r="A16" s="9">
        <v>850</v>
      </c>
      <c r="B16" s="41"/>
      <c r="C16" s="9">
        <v>180</v>
      </c>
      <c r="D16" s="41"/>
      <c r="E16" s="9">
        <v>1100</v>
      </c>
      <c r="F16" s="41"/>
      <c r="G16" s="9">
        <v>84</v>
      </c>
    </row>
    <row r="17" spans="1:10" x14ac:dyDescent="0.25">
      <c r="A17" s="9">
        <v>820</v>
      </c>
      <c r="B17" s="41"/>
      <c r="C17" s="9">
        <v>150</v>
      </c>
      <c r="D17" s="41"/>
      <c r="E17" s="9">
        <v>1300</v>
      </c>
      <c r="F17" s="41"/>
      <c r="G17" s="9">
        <v>15</v>
      </c>
    </row>
    <row r="20" spans="1:10" x14ac:dyDescent="0.25">
      <c r="A20" s="9">
        <v>460</v>
      </c>
      <c r="B20" s="9">
        <v>670</v>
      </c>
      <c r="C20" s="9">
        <v>560</v>
      </c>
      <c r="D20" s="9">
        <v>480</v>
      </c>
      <c r="E20" s="9">
        <v>640</v>
      </c>
      <c r="F20" s="9">
        <v>730</v>
      </c>
      <c r="G20" s="9">
        <v>840</v>
      </c>
      <c r="H20" s="9">
        <v>990</v>
      </c>
      <c r="I20" s="9">
        <v>850</v>
      </c>
      <c r="J20" s="9">
        <v>820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I31"/>
  <sheetViews>
    <sheetView topLeftCell="A10" zoomScale="140" zoomScaleNormal="140" workbookViewId="0">
      <selection activeCell="G21" sqref="G21:G27"/>
    </sheetView>
  </sheetViews>
  <sheetFormatPr defaultRowHeight="15" x14ac:dyDescent="0.25"/>
  <cols>
    <col min="1" max="1" width="23.28515625" customWidth="1"/>
    <col min="3" max="3" width="11" bestFit="1" customWidth="1"/>
    <col min="4" max="4" width="24.140625" customWidth="1"/>
    <col min="5" max="5" width="13.7109375" customWidth="1"/>
    <col min="6" max="6" width="14.140625" customWidth="1"/>
    <col min="8" max="8" width="18.28515625" customWidth="1"/>
  </cols>
  <sheetData>
    <row r="2" spans="1:9" ht="15.75" x14ac:dyDescent="0.25">
      <c r="A2" s="49" t="s">
        <v>78</v>
      </c>
      <c r="B2" s="50"/>
      <c r="C2" s="50"/>
      <c r="D2" s="50"/>
      <c r="E2" s="51"/>
      <c r="F2" s="51"/>
      <c r="G2" s="51"/>
      <c r="H2" s="51"/>
      <c r="I2" s="46"/>
    </row>
    <row r="3" spans="1:9" x14ac:dyDescent="0.25">
      <c r="A3" s="52" t="s">
        <v>79</v>
      </c>
      <c r="B3" s="52"/>
      <c r="C3" s="52"/>
      <c r="D3" s="52" t="s">
        <v>81</v>
      </c>
      <c r="E3" s="52"/>
      <c r="F3" s="52" t="s">
        <v>83</v>
      </c>
      <c r="G3" s="52"/>
      <c r="H3" s="52" t="s">
        <v>84</v>
      </c>
      <c r="I3" s="47"/>
    </row>
    <row r="4" spans="1:9" x14ac:dyDescent="0.25">
      <c r="A4" s="52" t="s">
        <v>80</v>
      </c>
      <c r="B4" s="52"/>
      <c r="C4" s="52"/>
      <c r="D4" s="52" t="s">
        <v>82</v>
      </c>
      <c r="E4" s="52"/>
      <c r="F4" s="52"/>
      <c r="G4" s="52"/>
      <c r="H4" s="52" t="s">
        <v>85</v>
      </c>
      <c r="I4" s="47"/>
    </row>
    <row r="6" spans="1:9" x14ac:dyDescent="0.25">
      <c r="A6" s="99">
        <v>10002555</v>
      </c>
      <c r="B6" s="44"/>
      <c r="C6" s="44"/>
      <c r="D6" s="100">
        <v>0.12</v>
      </c>
      <c r="E6" s="44"/>
      <c r="F6" s="101">
        <v>0.16</v>
      </c>
      <c r="G6" s="44"/>
      <c r="H6" s="102">
        <v>43506</v>
      </c>
      <c r="I6" s="44"/>
    </row>
    <row r="7" spans="1:9" x14ac:dyDescent="0.25">
      <c r="A7" s="99">
        <v>5260000</v>
      </c>
      <c r="B7" s="44"/>
      <c r="C7" s="44"/>
      <c r="D7" s="100">
        <v>0.45600000000000002</v>
      </c>
      <c r="E7" s="44"/>
      <c r="F7" s="101">
        <v>0.21</v>
      </c>
      <c r="G7" s="44"/>
      <c r="H7" s="102">
        <v>43946</v>
      </c>
      <c r="I7" s="44"/>
    </row>
    <row r="8" spans="1:9" x14ac:dyDescent="0.25">
      <c r="A8" s="99">
        <v>0.35546660000000002</v>
      </c>
      <c r="B8" s="44"/>
      <c r="C8" s="44"/>
      <c r="D8" s="100">
        <v>3.5799999999999998E-2</v>
      </c>
      <c r="E8" s="44"/>
      <c r="F8" s="101">
        <v>0.37</v>
      </c>
      <c r="G8" s="44"/>
      <c r="H8" s="102">
        <v>44138</v>
      </c>
      <c r="I8" s="44"/>
    </row>
    <row r="9" spans="1:9" x14ac:dyDescent="0.25">
      <c r="A9" s="99">
        <v>7.9500000000000003E-4</v>
      </c>
      <c r="B9" s="44"/>
      <c r="C9" s="44"/>
      <c r="D9" s="100">
        <v>1.33</v>
      </c>
      <c r="E9" s="44"/>
      <c r="F9" s="101">
        <v>0.26</v>
      </c>
      <c r="G9" s="44"/>
      <c r="H9" s="102">
        <v>43956</v>
      </c>
      <c r="I9" s="44"/>
    </row>
    <row r="12" spans="1:9" ht="15.75" x14ac:dyDescent="0.25">
      <c r="A12" s="49" t="s">
        <v>86</v>
      </c>
      <c r="B12" s="52"/>
      <c r="C12" s="52"/>
      <c r="D12" s="52"/>
      <c r="E12" s="52"/>
      <c r="F12" s="52"/>
      <c r="G12" s="74"/>
      <c r="H12" s="74"/>
      <c r="I12" s="44"/>
    </row>
    <row r="13" spans="1:9" x14ac:dyDescent="0.25">
      <c r="A13" s="52"/>
      <c r="B13" s="52"/>
      <c r="C13" s="52"/>
      <c r="D13" s="52"/>
      <c r="E13" s="52"/>
      <c r="F13" s="52"/>
      <c r="G13" s="74"/>
      <c r="H13" s="74"/>
      <c r="I13" s="44"/>
    </row>
    <row r="14" spans="1:9" x14ac:dyDescent="0.25">
      <c r="A14" s="52" t="s">
        <v>87</v>
      </c>
      <c r="B14" s="52"/>
      <c r="C14" s="52"/>
      <c r="D14" s="52"/>
      <c r="E14" s="52"/>
      <c r="F14" s="52"/>
      <c r="G14" s="74"/>
      <c r="H14" s="74"/>
      <c r="I14" s="44"/>
    </row>
    <row r="15" spans="1:9" x14ac:dyDescent="0.25">
      <c r="A15" s="52" t="s">
        <v>116</v>
      </c>
      <c r="B15" s="52"/>
      <c r="C15" s="52"/>
      <c r="D15" s="52"/>
      <c r="E15" s="52"/>
      <c r="F15" s="52"/>
      <c r="G15" s="74"/>
      <c r="H15" s="74"/>
      <c r="I15" s="44"/>
    </row>
    <row r="16" spans="1:9" x14ac:dyDescent="0.25">
      <c r="A16" s="52" t="s">
        <v>88</v>
      </c>
      <c r="B16" s="52"/>
      <c r="C16" s="52"/>
      <c r="D16" s="52"/>
      <c r="E16" s="52"/>
      <c r="F16" s="52"/>
      <c r="G16" s="74"/>
      <c r="H16" s="74"/>
      <c r="I16" s="44"/>
    </row>
    <row r="17" spans="1:8" x14ac:dyDescent="0.25">
      <c r="A17" s="52" t="s">
        <v>117</v>
      </c>
      <c r="B17" s="52"/>
      <c r="C17" s="52"/>
      <c r="D17" s="52"/>
      <c r="E17" s="52"/>
      <c r="F17" s="52"/>
      <c r="G17" s="74"/>
      <c r="H17" s="74"/>
    </row>
    <row r="18" spans="1:8" x14ac:dyDescent="0.25">
      <c r="A18" s="52" t="s">
        <v>89</v>
      </c>
      <c r="B18" s="52"/>
      <c r="C18" s="52"/>
      <c r="D18" s="52"/>
      <c r="E18" s="52"/>
      <c r="F18" s="52"/>
      <c r="G18" s="74"/>
      <c r="H18" s="74"/>
    </row>
    <row r="20" spans="1:8" x14ac:dyDescent="0.25">
      <c r="A20" s="44"/>
      <c r="B20" s="44"/>
      <c r="C20" s="45"/>
      <c r="D20" s="44"/>
      <c r="E20" s="44"/>
      <c r="F20" s="44"/>
      <c r="G20" s="44"/>
      <c r="H20" s="44"/>
    </row>
    <row r="21" spans="1:8" x14ac:dyDescent="0.25">
      <c r="A21" s="44">
        <v>2000</v>
      </c>
      <c r="B21" s="44"/>
      <c r="C21" s="45">
        <v>43831</v>
      </c>
      <c r="D21" s="44"/>
      <c r="E21" s="103">
        <v>0.375</v>
      </c>
      <c r="F21" s="44"/>
      <c r="G21" s="104" t="s">
        <v>124</v>
      </c>
      <c r="H21" s="44"/>
    </row>
    <row r="22" spans="1:8" x14ac:dyDescent="0.25">
      <c r="A22" s="44">
        <v>1900</v>
      </c>
      <c r="B22" s="44"/>
      <c r="C22" s="45">
        <v>43891</v>
      </c>
      <c r="D22" s="44"/>
      <c r="E22" s="103">
        <v>0.38541666666666669</v>
      </c>
      <c r="F22" s="44"/>
      <c r="G22" s="104" t="s">
        <v>125</v>
      </c>
      <c r="H22" s="44"/>
    </row>
    <row r="23" spans="1:8" x14ac:dyDescent="0.25">
      <c r="A23" s="44">
        <v>1800</v>
      </c>
      <c r="B23" s="44"/>
      <c r="C23" s="45">
        <v>43952</v>
      </c>
      <c r="D23" s="44"/>
      <c r="E23" s="103">
        <v>0.39583333333333298</v>
      </c>
      <c r="F23" s="44"/>
      <c r="G23" s="104" t="s">
        <v>126</v>
      </c>
      <c r="H23" s="44"/>
    </row>
    <row r="24" spans="1:8" x14ac:dyDescent="0.25">
      <c r="A24" s="44">
        <v>1700</v>
      </c>
      <c r="B24" s="44"/>
      <c r="C24" s="45">
        <v>44013</v>
      </c>
      <c r="D24" s="44"/>
      <c r="E24" s="103">
        <v>0.40625</v>
      </c>
      <c r="F24" s="44"/>
      <c r="G24" s="104" t="s">
        <v>127</v>
      </c>
      <c r="H24" s="44"/>
    </row>
    <row r="25" spans="1:8" x14ac:dyDescent="0.25">
      <c r="A25" s="44">
        <v>1600</v>
      </c>
      <c r="B25" s="44"/>
      <c r="C25" s="45">
        <v>44075</v>
      </c>
      <c r="D25" s="44"/>
      <c r="E25" s="103">
        <v>0.41666666666666702</v>
      </c>
      <c r="F25" s="44"/>
      <c r="G25" s="104" t="s">
        <v>128</v>
      </c>
      <c r="H25" s="44"/>
    </row>
    <row r="26" spans="1:8" x14ac:dyDescent="0.25">
      <c r="A26" s="44">
        <v>1500</v>
      </c>
      <c r="B26" s="44"/>
      <c r="C26" s="45">
        <v>44136</v>
      </c>
      <c r="D26" s="44"/>
      <c r="E26" s="103">
        <v>0.42708333333333298</v>
      </c>
      <c r="F26" s="44"/>
      <c r="G26" s="104" t="s">
        <v>124</v>
      </c>
      <c r="H26" s="44"/>
    </row>
    <row r="27" spans="1:8" x14ac:dyDescent="0.25">
      <c r="A27" s="44">
        <v>1400</v>
      </c>
      <c r="B27" s="44"/>
      <c r="C27" s="45"/>
      <c r="D27" s="44"/>
      <c r="E27" s="103">
        <v>0.4375</v>
      </c>
      <c r="F27" s="44"/>
      <c r="G27" s="104" t="s">
        <v>125</v>
      </c>
      <c r="H27" s="44"/>
    </row>
    <row r="28" spans="1:8" x14ac:dyDescent="0.25">
      <c r="A28" s="44">
        <v>1300</v>
      </c>
      <c r="B28" s="44"/>
      <c r="C28" s="45"/>
      <c r="D28" s="44"/>
      <c r="E28" s="103">
        <v>0.44791666666666702</v>
      </c>
      <c r="F28" s="44"/>
      <c r="G28" s="44"/>
      <c r="H28" s="44"/>
    </row>
    <row r="29" spans="1:8" x14ac:dyDescent="0.25">
      <c r="A29" s="44">
        <v>1200</v>
      </c>
      <c r="B29" s="44"/>
      <c r="C29" s="45"/>
      <c r="D29" s="44"/>
      <c r="E29" s="103">
        <v>0.45833333333333298</v>
      </c>
      <c r="F29" s="44"/>
      <c r="G29" s="44"/>
      <c r="H29" s="44"/>
    </row>
    <row r="30" spans="1:8" x14ac:dyDescent="0.25">
      <c r="A30" s="44">
        <v>1100</v>
      </c>
      <c r="E30" s="103">
        <v>0.46875</v>
      </c>
    </row>
    <row r="31" spans="1:8" x14ac:dyDescent="0.25">
      <c r="A31" s="44">
        <v>1000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71"/>
  <sheetViews>
    <sheetView tabSelected="1" topLeftCell="I39" zoomScale="140" zoomScaleNormal="140" workbookViewId="0">
      <selection activeCell="R53" sqref="R53"/>
    </sheetView>
  </sheetViews>
  <sheetFormatPr defaultRowHeight="15" x14ac:dyDescent="0.25"/>
  <cols>
    <col min="3" max="3" width="11.28515625" bestFit="1" customWidth="1"/>
    <col min="4" max="4" width="10.7109375" customWidth="1"/>
    <col min="5" max="5" width="9.85546875" bestFit="1" customWidth="1"/>
    <col min="6" max="6" width="11.28515625" bestFit="1" customWidth="1"/>
    <col min="7" max="7" width="9.7109375" bestFit="1" customWidth="1"/>
    <col min="8" max="8" width="7.7109375" bestFit="1" customWidth="1"/>
  </cols>
  <sheetData>
    <row r="1" spans="1:9" ht="15.75" x14ac:dyDescent="0.25">
      <c r="A1" s="68" t="s">
        <v>90</v>
      </c>
      <c r="B1" s="53"/>
      <c r="C1" s="53"/>
      <c r="D1" s="53"/>
      <c r="E1" s="53"/>
      <c r="F1" s="53"/>
      <c r="G1" s="53"/>
      <c r="H1" s="53"/>
      <c r="I1" s="69"/>
    </row>
    <row r="2" spans="1:9" x14ac:dyDescent="0.25">
      <c r="A2" s="53"/>
      <c r="B2" s="53"/>
      <c r="C2" s="53"/>
      <c r="D2" s="53"/>
      <c r="E2" s="53"/>
      <c r="F2" s="53"/>
      <c r="G2" s="53"/>
      <c r="H2" s="53"/>
      <c r="I2" s="69"/>
    </row>
    <row r="3" spans="1:9" x14ac:dyDescent="0.25">
      <c r="A3" s="53" t="s">
        <v>91</v>
      </c>
      <c r="B3" s="53"/>
      <c r="C3" s="53"/>
      <c r="D3" s="53"/>
      <c r="E3" s="53"/>
      <c r="F3" s="53"/>
      <c r="G3" s="53"/>
      <c r="H3" s="53"/>
      <c r="I3" s="69"/>
    </row>
    <row r="4" spans="1:9" x14ac:dyDescent="0.25">
      <c r="A4" s="53" t="s">
        <v>92</v>
      </c>
      <c r="B4" s="53"/>
      <c r="C4" s="53"/>
      <c r="D4" s="53"/>
      <c r="E4" s="53"/>
      <c r="F4" s="53"/>
      <c r="G4" s="53"/>
      <c r="H4" s="53"/>
      <c r="I4" s="69"/>
    </row>
    <row r="5" spans="1:9" x14ac:dyDescent="0.25">
      <c r="A5" s="53"/>
      <c r="B5" s="53"/>
      <c r="C5" s="53"/>
      <c r="D5" s="53"/>
      <c r="E5" s="53"/>
      <c r="F5" s="53"/>
      <c r="G5" s="53"/>
      <c r="H5" s="53"/>
      <c r="I5" s="69"/>
    </row>
    <row r="6" spans="1:9" x14ac:dyDescent="0.25">
      <c r="A6" s="53" t="s">
        <v>93</v>
      </c>
      <c r="B6" s="53"/>
      <c r="C6" s="53"/>
      <c r="D6" s="53"/>
      <c r="E6" s="53"/>
      <c r="F6" s="53"/>
      <c r="G6" s="53"/>
      <c r="H6" s="53"/>
      <c r="I6" s="69"/>
    </row>
    <row r="7" spans="1:9" x14ac:dyDescent="0.25">
      <c r="A7" s="53" t="s">
        <v>94</v>
      </c>
      <c r="B7" s="53"/>
      <c r="C7" s="53"/>
      <c r="D7" s="53"/>
      <c r="E7" s="53"/>
      <c r="F7" s="53"/>
      <c r="G7" s="53"/>
      <c r="H7" s="53"/>
      <c r="I7" s="69"/>
    </row>
    <row r="8" spans="1:9" x14ac:dyDescent="0.25">
      <c r="A8" s="53"/>
      <c r="B8" s="53"/>
      <c r="C8" s="53"/>
      <c r="D8" s="53"/>
      <c r="E8" s="53"/>
      <c r="F8" s="53"/>
      <c r="G8" s="53"/>
      <c r="H8" s="53"/>
      <c r="I8" s="69"/>
    </row>
    <row r="10" spans="1:9" x14ac:dyDescent="0.25">
      <c r="A10" s="48">
        <v>0</v>
      </c>
      <c r="B10" s="48"/>
      <c r="C10" s="48" t="str">
        <f>IF(A10=-1,"negative","positive real")</f>
        <v>positive real</v>
      </c>
      <c r="D10" s="48" t="str">
        <f>IF(A10=0,"Zero",IF(A10=1,"Positive","Negative"))</f>
        <v>Zero</v>
      </c>
      <c r="E10" s="48"/>
      <c r="F10" s="48"/>
      <c r="G10" s="48"/>
      <c r="H10" s="48"/>
    </row>
    <row r="11" spans="1:9" x14ac:dyDescent="0.25">
      <c r="A11" s="48">
        <v>0</v>
      </c>
      <c r="B11" s="48"/>
      <c r="C11" s="48" t="str">
        <f t="shared" ref="C11:C19" si="0">IF(A11=-1,"negative","positive real")</f>
        <v>positive real</v>
      </c>
      <c r="D11" s="48" t="str">
        <f t="shared" ref="D11:D19" si="1">IF(A11=0,"Zero",IF(A11=1,"Positive","Negative"))</f>
        <v>Zero</v>
      </c>
      <c r="E11" s="48"/>
      <c r="F11" s="48"/>
      <c r="G11" s="48"/>
      <c r="H11" s="48"/>
    </row>
    <row r="12" spans="1:9" x14ac:dyDescent="0.25">
      <c r="A12" s="48">
        <v>1</v>
      </c>
      <c r="B12" s="48"/>
      <c r="C12" s="48" t="str">
        <f t="shared" si="0"/>
        <v>positive real</v>
      </c>
      <c r="D12" s="48" t="str">
        <f t="shared" si="1"/>
        <v>Positive</v>
      </c>
      <c r="E12" s="48"/>
      <c r="F12" s="48"/>
      <c r="G12" s="48"/>
      <c r="H12" s="48"/>
    </row>
    <row r="13" spans="1:9" x14ac:dyDescent="0.25">
      <c r="A13" s="48">
        <v>-1</v>
      </c>
      <c r="B13" s="48"/>
      <c r="C13" s="48" t="str">
        <f t="shared" si="0"/>
        <v>negative</v>
      </c>
      <c r="D13" s="48" t="str">
        <f t="shared" si="1"/>
        <v>Negative</v>
      </c>
      <c r="E13" s="48"/>
      <c r="F13" s="48"/>
      <c r="G13" s="48"/>
      <c r="H13" s="48"/>
    </row>
    <row r="14" spans="1:9" x14ac:dyDescent="0.25">
      <c r="A14" s="48">
        <v>1</v>
      </c>
      <c r="B14" s="48"/>
      <c r="C14" s="48" t="str">
        <f t="shared" si="0"/>
        <v>positive real</v>
      </c>
      <c r="D14" s="48" t="str">
        <f t="shared" si="1"/>
        <v>Positive</v>
      </c>
      <c r="E14" s="48"/>
      <c r="F14" s="48"/>
      <c r="G14" s="48"/>
      <c r="H14" s="48"/>
    </row>
    <row r="15" spans="1:9" x14ac:dyDescent="0.25">
      <c r="A15" s="48">
        <v>0</v>
      </c>
      <c r="B15" s="48"/>
      <c r="C15" s="48" t="str">
        <f t="shared" si="0"/>
        <v>positive real</v>
      </c>
      <c r="D15" s="48" t="str">
        <f t="shared" si="1"/>
        <v>Zero</v>
      </c>
      <c r="E15" s="48"/>
      <c r="F15" s="48"/>
      <c r="G15" s="48"/>
      <c r="H15" s="48"/>
    </row>
    <row r="16" spans="1:9" x14ac:dyDescent="0.25">
      <c r="A16" s="48">
        <v>1</v>
      </c>
      <c r="B16" s="48"/>
      <c r="C16" s="48" t="str">
        <f t="shared" si="0"/>
        <v>positive real</v>
      </c>
      <c r="D16" s="48" t="str">
        <f t="shared" si="1"/>
        <v>Positive</v>
      </c>
      <c r="E16" s="48"/>
      <c r="F16" s="48"/>
      <c r="G16" s="48"/>
      <c r="H16" s="48"/>
    </row>
    <row r="17" spans="1:9" x14ac:dyDescent="0.25">
      <c r="A17" s="48">
        <v>1</v>
      </c>
      <c r="B17" s="48"/>
      <c r="C17" s="48" t="str">
        <f t="shared" si="0"/>
        <v>positive real</v>
      </c>
      <c r="D17" s="48" t="str">
        <f t="shared" si="1"/>
        <v>Positive</v>
      </c>
      <c r="E17" s="48"/>
      <c r="F17" s="48"/>
      <c r="G17" s="48"/>
      <c r="H17" s="48"/>
      <c r="I17" s="48"/>
    </row>
    <row r="18" spans="1:9" x14ac:dyDescent="0.25">
      <c r="A18" s="48">
        <v>-1</v>
      </c>
      <c r="B18" s="48"/>
      <c r="C18" s="48" t="str">
        <f t="shared" si="0"/>
        <v>negative</v>
      </c>
      <c r="D18" s="48" t="str">
        <f t="shared" si="1"/>
        <v>Negative</v>
      </c>
      <c r="E18" s="48"/>
      <c r="F18" s="48"/>
      <c r="G18" s="48"/>
      <c r="H18" s="48"/>
      <c r="I18" s="48"/>
    </row>
    <row r="19" spans="1:9" x14ac:dyDescent="0.25">
      <c r="A19" s="48">
        <v>1</v>
      </c>
      <c r="B19" s="48"/>
      <c r="C19" s="48" t="str">
        <f t="shared" si="0"/>
        <v>positive real</v>
      </c>
      <c r="D19" s="48" t="str">
        <f t="shared" si="1"/>
        <v>Positive</v>
      </c>
      <c r="E19" s="48"/>
      <c r="F19" s="48"/>
      <c r="G19" s="48"/>
      <c r="H19" s="48"/>
      <c r="I19" s="48"/>
    </row>
    <row r="22" spans="1:9" x14ac:dyDescent="0.25">
      <c r="A22" s="54" t="s">
        <v>95</v>
      </c>
      <c r="B22" s="54"/>
      <c r="C22" s="54"/>
      <c r="D22" s="53"/>
      <c r="E22" s="53"/>
      <c r="F22" s="53"/>
      <c r="G22" s="53"/>
      <c r="H22" s="53"/>
      <c r="I22" s="53"/>
    </row>
    <row r="23" spans="1:9" x14ac:dyDescent="0.25">
      <c r="A23" s="53" t="s">
        <v>96</v>
      </c>
      <c r="B23" s="53"/>
      <c r="C23" s="53"/>
      <c r="D23" s="53"/>
      <c r="E23" s="53"/>
      <c r="F23" s="53"/>
      <c r="G23" s="53"/>
      <c r="H23" s="53"/>
      <c r="I23" s="53"/>
    </row>
    <row r="24" spans="1:9" x14ac:dyDescent="0.25">
      <c r="A24" s="53" t="s">
        <v>97</v>
      </c>
      <c r="B24" s="53"/>
      <c r="C24" s="53"/>
      <c r="D24" s="53"/>
      <c r="E24" s="53"/>
      <c r="F24" s="53"/>
      <c r="G24" s="53"/>
      <c r="H24" s="53"/>
      <c r="I24" s="53"/>
    </row>
    <row r="25" spans="1:9" x14ac:dyDescent="0.25">
      <c r="A25" s="53" t="s">
        <v>98</v>
      </c>
      <c r="B25" s="53"/>
      <c r="C25" s="53"/>
      <c r="D25" s="53"/>
      <c r="E25" s="53"/>
      <c r="F25" s="53"/>
      <c r="G25" s="53"/>
      <c r="H25" s="53"/>
      <c r="I25" s="53"/>
    </row>
    <row r="26" spans="1:9" x14ac:dyDescent="0.25">
      <c r="A26" s="53" t="s">
        <v>99</v>
      </c>
      <c r="B26" s="53"/>
      <c r="C26" s="53"/>
      <c r="D26" s="53"/>
      <c r="E26" s="53"/>
      <c r="F26" s="53"/>
      <c r="G26" s="53"/>
      <c r="H26" s="53"/>
      <c r="I26" s="53"/>
    </row>
    <row r="28" spans="1:9" x14ac:dyDescent="0.25">
      <c r="A28" s="48" t="s">
        <v>100</v>
      </c>
      <c r="B28" s="48" t="s">
        <v>101</v>
      </c>
      <c r="C28" s="48" t="s">
        <v>102</v>
      </c>
      <c r="E28" s="48"/>
      <c r="F28" s="48"/>
      <c r="G28" s="48"/>
      <c r="H28" s="48"/>
      <c r="I28" s="48"/>
    </row>
    <row r="29" spans="1:9" x14ac:dyDescent="0.25">
      <c r="A29" s="48">
        <v>280</v>
      </c>
      <c r="B29" s="48">
        <v>260</v>
      </c>
      <c r="C29" s="48" t="str">
        <f>IF(B29-A29&lt;0,"Loss",IF(B29-A29&gt;0,"Profit","Zero"))</f>
        <v>Loss</v>
      </c>
      <c r="D29" s="48"/>
      <c r="E29" s="48"/>
      <c r="F29" s="48"/>
      <c r="G29" s="48"/>
      <c r="H29" s="48"/>
      <c r="I29" s="48"/>
    </row>
    <row r="30" spans="1:9" x14ac:dyDescent="0.25">
      <c r="A30" s="48">
        <v>450</v>
      </c>
      <c r="B30" s="48">
        <v>460</v>
      </c>
      <c r="C30" s="48" t="str">
        <f t="shared" ref="C30:C38" si="2">IF(B30-A30&lt;0,"Loss",IF(B30-A30&gt;0,"Profit","Zero"))</f>
        <v>Profit</v>
      </c>
      <c r="D30" s="48"/>
      <c r="E30" s="48"/>
      <c r="F30" s="48"/>
      <c r="G30" s="48"/>
      <c r="H30" s="48"/>
      <c r="I30" s="48"/>
    </row>
    <row r="31" spans="1:9" x14ac:dyDescent="0.25">
      <c r="A31" s="48">
        <v>380</v>
      </c>
      <c r="B31" s="48">
        <v>380</v>
      </c>
      <c r="C31" s="48" t="str">
        <f t="shared" si="2"/>
        <v>Zero</v>
      </c>
      <c r="D31" s="48"/>
      <c r="E31" s="48"/>
      <c r="F31" s="48"/>
      <c r="G31" s="48"/>
      <c r="H31" s="48"/>
      <c r="I31" s="48"/>
    </row>
    <row r="32" spans="1:9" x14ac:dyDescent="0.25">
      <c r="A32" s="48">
        <v>495</v>
      </c>
      <c r="B32" s="48">
        <v>500</v>
      </c>
      <c r="C32" s="48" t="str">
        <f t="shared" si="2"/>
        <v>Profit</v>
      </c>
      <c r="D32" s="48"/>
      <c r="E32" s="48"/>
      <c r="F32" s="48"/>
      <c r="G32" s="48"/>
      <c r="H32" s="48"/>
      <c r="I32" s="48"/>
    </row>
    <row r="33" spans="1:10" x14ac:dyDescent="0.25">
      <c r="A33" s="48">
        <v>530</v>
      </c>
      <c r="B33" s="48">
        <v>550</v>
      </c>
      <c r="C33" s="48" t="str">
        <f t="shared" si="2"/>
        <v>Profit</v>
      </c>
      <c r="D33" s="48"/>
      <c r="E33" s="48"/>
      <c r="F33" s="48"/>
      <c r="G33" s="48"/>
      <c r="H33" s="48"/>
      <c r="I33" s="48"/>
    </row>
    <row r="34" spans="1:10" x14ac:dyDescent="0.25">
      <c r="A34" s="48">
        <v>280</v>
      </c>
      <c r="B34" s="48">
        <v>300</v>
      </c>
      <c r="C34" s="48" t="str">
        <f t="shared" si="2"/>
        <v>Profit</v>
      </c>
      <c r="D34" s="48"/>
      <c r="E34" s="48"/>
      <c r="F34" s="48"/>
      <c r="G34" s="48"/>
      <c r="H34" s="48"/>
      <c r="I34" s="48"/>
    </row>
    <row r="35" spans="1:10" x14ac:dyDescent="0.25">
      <c r="A35" s="48">
        <v>560</v>
      </c>
      <c r="B35" s="48">
        <v>520</v>
      </c>
      <c r="C35" s="48" t="str">
        <f t="shared" si="2"/>
        <v>Loss</v>
      </c>
      <c r="D35" s="48"/>
      <c r="E35" s="48"/>
      <c r="F35" s="48"/>
      <c r="G35" s="48"/>
      <c r="H35" s="48"/>
      <c r="I35" s="48"/>
    </row>
    <row r="36" spans="1:10" x14ac:dyDescent="0.25">
      <c r="A36" s="48">
        <v>490</v>
      </c>
      <c r="B36" s="48">
        <v>490</v>
      </c>
      <c r="C36" s="48" t="str">
        <f t="shared" si="2"/>
        <v>Zero</v>
      </c>
      <c r="D36" s="48"/>
      <c r="E36" s="48"/>
      <c r="F36" s="48"/>
      <c r="G36" s="48"/>
      <c r="H36" s="48"/>
      <c r="I36" s="48"/>
    </row>
    <row r="37" spans="1:10" x14ac:dyDescent="0.25">
      <c r="A37" s="48">
        <v>520</v>
      </c>
      <c r="B37" s="48">
        <v>560</v>
      </c>
      <c r="C37" s="48" t="str">
        <f t="shared" si="2"/>
        <v>Profit</v>
      </c>
      <c r="D37" s="48"/>
      <c r="E37" s="48"/>
      <c r="F37" s="48"/>
      <c r="G37" s="48"/>
      <c r="H37" s="48"/>
      <c r="I37" s="48"/>
    </row>
    <row r="38" spans="1:10" x14ac:dyDescent="0.25">
      <c r="A38" s="48">
        <v>180</v>
      </c>
      <c r="B38" s="48">
        <v>220</v>
      </c>
      <c r="C38" s="48" t="str">
        <f t="shared" si="2"/>
        <v>Profit</v>
      </c>
      <c r="D38" s="48"/>
      <c r="E38" s="48"/>
      <c r="F38" s="48"/>
      <c r="G38" s="48"/>
      <c r="H38" s="48"/>
      <c r="I38" s="48"/>
    </row>
    <row r="40" spans="1:10" x14ac:dyDescent="0.25">
      <c r="A40" s="53" t="s">
        <v>105</v>
      </c>
      <c r="B40" s="53"/>
      <c r="C40" s="53"/>
      <c r="D40" s="53"/>
      <c r="E40" s="53"/>
      <c r="F40" s="53"/>
      <c r="G40" s="53"/>
      <c r="H40" s="53"/>
      <c r="I40" s="53"/>
      <c r="J40" s="75"/>
    </row>
    <row r="41" spans="1:10" x14ac:dyDescent="0.25">
      <c r="A41" s="53" t="s">
        <v>103</v>
      </c>
      <c r="B41" s="53"/>
      <c r="C41" s="53"/>
      <c r="D41" s="53"/>
      <c r="E41" s="53"/>
      <c r="F41" s="53"/>
      <c r="G41" s="53"/>
      <c r="H41" s="53"/>
      <c r="I41" s="53"/>
      <c r="J41" s="75"/>
    </row>
    <row r="42" spans="1:10" x14ac:dyDescent="0.25">
      <c r="A42" s="53" t="s">
        <v>104</v>
      </c>
      <c r="B42" s="53"/>
      <c r="C42" s="53"/>
      <c r="D42" s="53"/>
      <c r="E42" s="53"/>
      <c r="F42" s="53"/>
      <c r="G42" s="53"/>
      <c r="H42" s="53"/>
      <c r="I42" s="53"/>
      <c r="J42" s="75"/>
    </row>
    <row r="43" spans="1:10" ht="15.75" thickBot="1" x14ac:dyDescent="0.3">
      <c r="A43" s="48"/>
      <c r="B43" s="48"/>
      <c r="C43" s="48"/>
      <c r="D43" s="48"/>
      <c r="E43" s="48"/>
      <c r="F43" s="48"/>
      <c r="G43" s="48"/>
      <c r="H43" s="48"/>
      <c r="I43" s="48"/>
    </row>
    <row r="44" spans="1:10" ht="15.75" thickBot="1" x14ac:dyDescent="0.3">
      <c r="A44" s="48"/>
      <c r="B44" s="65" t="s">
        <v>106</v>
      </c>
      <c r="C44" s="66" t="s">
        <v>107</v>
      </c>
      <c r="D44" s="66" t="s">
        <v>108</v>
      </c>
      <c r="E44" s="66" t="s">
        <v>109</v>
      </c>
      <c r="F44" s="66" t="s">
        <v>110</v>
      </c>
      <c r="G44" s="66" t="s">
        <v>111</v>
      </c>
      <c r="H44" s="66" t="s">
        <v>112</v>
      </c>
      <c r="I44" s="67" t="s">
        <v>113</v>
      </c>
    </row>
    <row r="45" spans="1:10" x14ac:dyDescent="0.25">
      <c r="A45" s="48"/>
      <c r="B45" s="61" t="s">
        <v>12</v>
      </c>
      <c r="C45" s="62">
        <v>4</v>
      </c>
      <c r="D45" s="62">
        <v>3</v>
      </c>
      <c r="E45" s="62">
        <v>2</v>
      </c>
      <c r="F45" s="62">
        <v>1</v>
      </c>
      <c r="G45" s="62">
        <v>3</v>
      </c>
      <c r="H45" s="63">
        <f>AVERAGE(D45:G45)</f>
        <v>2.25</v>
      </c>
      <c r="I45" s="64" t="str">
        <f>IF(H45&lt;=1.5,"Accepted",IF(H45&gt;2,"Missed","Reserve"))</f>
        <v>Missed</v>
      </c>
    </row>
    <row r="46" spans="1:10" x14ac:dyDescent="0.25">
      <c r="A46" s="48"/>
      <c r="B46" s="56" t="s">
        <v>13</v>
      </c>
      <c r="C46" s="55">
        <v>4</v>
      </c>
      <c r="D46" s="55">
        <v>1</v>
      </c>
      <c r="E46" s="55">
        <v>1</v>
      </c>
      <c r="F46" s="55">
        <v>2</v>
      </c>
      <c r="G46" s="55">
        <v>1</v>
      </c>
      <c r="H46" s="63">
        <f t="shared" ref="H46:H71" si="3">AVERAGE(D46:G46)</f>
        <v>1.25</v>
      </c>
      <c r="I46" s="57" t="str">
        <f t="shared" ref="I46:I71" si="4">IF(H46&lt;=1.5,"Accepted",IF(H46&gt;2,"Missed","Reserve"))</f>
        <v>Accepted</v>
      </c>
    </row>
    <row r="47" spans="1:10" x14ac:dyDescent="0.25">
      <c r="A47" s="48"/>
      <c r="B47" s="56" t="s">
        <v>14</v>
      </c>
      <c r="C47" s="55">
        <v>1</v>
      </c>
      <c r="D47" s="55">
        <v>1</v>
      </c>
      <c r="E47" s="55">
        <v>2</v>
      </c>
      <c r="F47" s="55">
        <v>1</v>
      </c>
      <c r="G47" s="55">
        <v>1</v>
      </c>
      <c r="H47" s="63">
        <f t="shared" si="3"/>
        <v>1.25</v>
      </c>
      <c r="I47" s="57" t="str">
        <f t="shared" si="4"/>
        <v>Accepted</v>
      </c>
    </row>
    <row r="48" spans="1:10" x14ac:dyDescent="0.25">
      <c r="A48" s="48"/>
      <c r="B48" s="56" t="s">
        <v>15</v>
      </c>
      <c r="C48" s="55">
        <v>3</v>
      </c>
      <c r="D48" s="55">
        <v>2</v>
      </c>
      <c r="E48" s="55">
        <v>1</v>
      </c>
      <c r="F48" s="55">
        <v>2</v>
      </c>
      <c r="G48" s="55">
        <v>2</v>
      </c>
      <c r="H48" s="63">
        <f t="shared" si="3"/>
        <v>1.75</v>
      </c>
      <c r="I48" s="57" t="str">
        <f t="shared" si="4"/>
        <v>Reserve</v>
      </c>
    </row>
    <row r="49" spans="2:9" x14ac:dyDescent="0.25">
      <c r="B49" s="56" t="s">
        <v>16</v>
      </c>
      <c r="C49" s="55">
        <v>4</v>
      </c>
      <c r="D49" s="55">
        <v>1</v>
      </c>
      <c r="E49" s="55">
        <v>1</v>
      </c>
      <c r="F49" s="55">
        <v>2</v>
      </c>
      <c r="G49" s="55">
        <v>3</v>
      </c>
      <c r="H49" s="63">
        <f t="shared" si="3"/>
        <v>1.75</v>
      </c>
      <c r="I49" s="24" t="str">
        <f t="shared" si="4"/>
        <v>Reserve</v>
      </c>
    </row>
    <row r="50" spans="2:9" x14ac:dyDescent="0.25">
      <c r="B50" s="56" t="s">
        <v>17</v>
      </c>
      <c r="C50" s="55">
        <v>4</v>
      </c>
      <c r="D50" s="55">
        <v>1</v>
      </c>
      <c r="E50" s="55">
        <v>3</v>
      </c>
      <c r="F50" s="55">
        <v>1</v>
      </c>
      <c r="G50" s="55">
        <v>3</v>
      </c>
      <c r="H50" s="63">
        <f t="shared" si="3"/>
        <v>2</v>
      </c>
      <c r="I50" s="24" t="str">
        <f t="shared" si="4"/>
        <v>Reserve</v>
      </c>
    </row>
    <row r="51" spans="2:9" x14ac:dyDescent="0.25">
      <c r="B51" s="56" t="s">
        <v>18</v>
      </c>
      <c r="C51" s="55">
        <v>1</v>
      </c>
      <c r="D51" s="55">
        <v>3</v>
      </c>
      <c r="E51" s="55">
        <v>3</v>
      </c>
      <c r="F51" s="55">
        <v>2</v>
      </c>
      <c r="G51" s="55">
        <v>1</v>
      </c>
      <c r="H51" s="63">
        <f t="shared" si="3"/>
        <v>2.25</v>
      </c>
      <c r="I51" s="24" t="str">
        <f t="shared" si="4"/>
        <v>Missed</v>
      </c>
    </row>
    <row r="52" spans="2:9" x14ac:dyDescent="0.25">
      <c r="B52" s="56" t="s">
        <v>19</v>
      </c>
      <c r="C52" s="55">
        <v>3</v>
      </c>
      <c r="D52" s="55">
        <v>2</v>
      </c>
      <c r="E52" s="55">
        <v>3</v>
      </c>
      <c r="F52" s="55">
        <v>2</v>
      </c>
      <c r="G52" s="55">
        <v>1</v>
      </c>
      <c r="H52" s="63">
        <f t="shared" si="3"/>
        <v>2</v>
      </c>
      <c r="I52" s="24" t="str">
        <f t="shared" si="4"/>
        <v>Reserve</v>
      </c>
    </row>
    <row r="53" spans="2:9" x14ac:dyDescent="0.25">
      <c r="B53" s="56" t="s">
        <v>20</v>
      </c>
      <c r="C53" s="55">
        <v>2</v>
      </c>
      <c r="D53" s="55">
        <v>2</v>
      </c>
      <c r="E53" s="55">
        <v>1</v>
      </c>
      <c r="F53" s="55">
        <v>1</v>
      </c>
      <c r="G53" s="55">
        <v>3</v>
      </c>
      <c r="H53" s="63">
        <f t="shared" si="3"/>
        <v>1.75</v>
      </c>
      <c r="I53" s="24" t="str">
        <f t="shared" si="4"/>
        <v>Reserve</v>
      </c>
    </row>
    <row r="54" spans="2:9" x14ac:dyDescent="0.25">
      <c r="B54" s="56" t="s">
        <v>21</v>
      </c>
      <c r="C54" s="55">
        <v>2</v>
      </c>
      <c r="D54" s="55">
        <v>1</v>
      </c>
      <c r="E54" s="55">
        <v>1</v>
      </c>
      <c r="F54" s="55">
        <v>1</v>
      </c>
      <c r="G54" s="55">
        <v>1</v>
      </c>
      <c r="H54" s="63">
        <f t="shared" si="3"/>
        <v>1</v>
      </c>
      <c r="I54" s="24" t="str">
        <f t="shared" si="4"/>
        <v>Accepted</v>
      </c>
    </row>
    <row r="55" spans="2:9" x14ac:dyDescent="0.25">
      <c r="B55" s="56" t="s">
        <v>22</v>
      </c>
      <c r="C55" s="55">
        <v>2</v>
      </c>
      <c r="D55" s="55">
        <v>1</v>
      </c>
      <c r="E55" s="55">
        <v>2</v>
      </c>
      <c r="F55" s="55">
        <v>2</v>
      </c>
      <c r="G55" s="55">
        <v>1</v>
      </c>
      <c r="H55" s="63">
        <f t="shared" si="3"/>
        <v>1.5</v>
      </c>
      <c r="I55" s="24" t="str">
        <f t="shared" si="4"/>
        <v>Accepted</v>
      </c>
    </row>
    <row r="56" spans="2:9" x14ac:dyDescent="0.25">
      <c r="B56" s="56" t="s">
        <v>23</v>
      </c>
      <c r="C56" s="55">
        <v>4</v>
      </c>
      <c r="D56" s="55">
        <v>1</v>
      </c>
      <c r="E56" s="55">
        <v>2</v>
      </c>
      <c r="F56" s="55">
        <v>1</v>
      </c>
      <c r="G56" s="55">
        <v>2</v>
      </c>
      <c r="H56" s="63">
        <f t="shared" si="3"/>
        <v>1.5</v>
      </c>
      <c r="I56" s="24" t="str">
        <f t="shared" si="4"/>
        <v>Accepted</v>
      </c>
    </row>
    <row r="57" spans="2:9" x14ac:dyDescent="0.25">
      <c r="B57" s="56" t="s">
        <v>24</v>
      </c>
      <c r="C57" s="55">
        <v>1</v>
      </c>
      <c r="D57" s="55">
        <v>2</v>
      </c>
      <c r="E57" s="55">
        <v>1</v>
      </c>
      <c r="F57" s="55">
        <v>3</v>
      </c>
      <c r="G57" s="55">
        <v>1</v>
      </c>
      <c r="H57" s="63">
        <f t="shared" si="3"/>
        <v>1.75</v>
      </c>
      <c r="I57" s="24" t="str">
        <f t="shared" si="4"/>
        <v>Reserve</v>
      </c>
    </row>
    <row r="58" spans="2:9" x14ac:dyDescent="0.25">
      <c r="B58" s="56" t="s">
        <v>24</v>
      </c>
      <c r="C58" s="55">
        <v>4</v>
      </c>
      <c r="D58" s="55">
        <v>2</v>
      </c>
      <c r="E58" s="55">
        <v>2</v>
      </c>
      <c r="F58" s="55">
        <v>3</v>
      </c>
      <c r="G58" s="55">
        <v>3</v>
      </c>
      <c r="H58" s="63">
        <f t="shared" si="3"/>
        <v>2.5</v>
      </c>
      <c r="I58" s="24" t="str">
        <f t="shared" si="4"/>
        <v>Missed</v>
      </c>
    </row>
    <row r="59" spans="2:9" x14ac:dyDescent="0.25">
      <c r="B59" s="56" t="s">
        <v>25</v>
      </c>
      <c r="C59" s="55">
        <v>2</v>
      </c>
      <c r="D59" s="55">
        <v>1</v>
      </c>
      <c r="E59" s="55">
        <v>1</v>
      </c>
      <c r="F59" s="55">
        <v>1</v>
      </c>
      <c r="G59" s="55">
        <v>2</v>
      </c>
      <c r="H59" s="63">
        <f t="shared" si="3"/>
        <v>1.25</v>
      </c>
      <c r="I59" s="24" t="str">
        <f t="shared" si="4"/>
        <v>Accepted</v>
      </c>
    </row>
    <row r="60" spans="2:9" x14ac:dyDescent="0.25">
      <c r="B60" s="56" t="s">
        <v>26</v>
      </c>
      <c r="C60" s="55">
        <v>2</v>
      </c>
      <c r="D60" s="55">
        <v>3</v>
      </c>
      <c r="E60" s="55">
        <v>3</v>
      </c>
      <c r="F60" s="55">
        <v>3</v>
      </c>
      <c r="G60" s="55">
        <v>2</v>
      </c>
      <c r="H60" s="63">
        <f t="shared" si="3"/>
        <v>2.75</v>
      </c>
      <c r="I60" s="24" t="str">
        <f t="shared" si="4"/>
        <v>Missed</v>
      </c>
    </row>
    <row r="61" spans="2:9" x14ac:dyDescent="0.25">
      <c r="B61" s="56" t="s">
        <v>27</v>
      </c>
      <c r="C61" s="55">
        <v>2</v>
      </c>
      <c r="D61" s="55">
        <v>2</v>
      </c>
      <c r="E61" s="55">
        <v>1</v>
      </c>
      <c r="F61" s="55">
        <v>1</v>
      </c>
      <c r="G61" s="55">
        <v>1</v>
      </c>
      <c r="H61" s="63">
        <f t="shared" si="3"/>
        <v>1.25</v>
      </c>
      <c r="I61" s="24" t="str">
        <f t="shared" si="4"/>
        <v>Accepted</v>
      </c>
    </row>
    <row r="62" spans="2:9" x14ac:dyDescent="0.25">
      <c r="B62" s="56" t="s">
        <v>28</v>
      </c>
      <c r="C62" s="55">
        <v>1</v>
      </c>
      <c r="D62" s="55">
        <v>1</v>
      </c>
      <c r="E62" s="55">
        <v>2</v>
      </c>
      <c r="F62" s="55">
        <v>3</v>
      </c>
      <c r="G62" s="55">
        <v>1</v>
      </c>
      <c r="H62" s="63">
        <f t="shared" si="3"/>
        <v>1.75</v>
      </c>
      <c r="I62" s="24" t="str">
        <f t="shared" si="4"/>
        <v>Reserve</v>
      </c>
    </row>
    <row r="63" spans="2:9" x14ac:dyDescent="0.25">
      <c r="B63" s="56" t="s">
        <v>29</v>
      </c>
      <c r="C63" s="55">
        <v>3</v>
      </c>
      <c r="D63" s="55">
        <v>1</v>
      </c>
      <c r="E63" s="55">
        <v>1</v>
      </c>
      <c r="F63" s="55">
        <v>2</v>
      </c>
      <c r="G63" s="55">
        <v>2</v>
      </c>
      <c r="H63" s="63">
        <f t="shared" si="3"/>
        <v>1.5</v>
      </c>
      <c r="I63" s="24" t="str">
        <f t="shared" si="4"/>
        <v>Accepted</v>
      </c>
    </row>
    <row r="64" spans="2:9" x14ac:dyDescent="0.25">
      <c r="B64" s="56" t="s">
        <v>30</v>
      </c>
      <c r="C64" s="55">
        <v>3</v>
      </c>
      <c r="D64" s="55">
        <v>2</v>
      </c>
      <c r="E64" s="55">
        <v>2</v>
      </c>
      <c r="F64" s="55">
        <v>2</v>
      </c>
      <c r="G64" s="55">
        <v>2</v>
      </c>
      <c r="H64" s="63">
        <f t="shared" si="3"/>
        <v>2</v>
      </c>
      <c r="I64" s="24" t="str">
        <f t="shared" si="4"/>
        <v>Reserve</v>
      </c>
    </row>
    <row r="65" spans="2:9" x14ac:dyDescent="0.25">
      <c r="B65" s="56" t="s">
        <v>31</v>
      </c>
      <c r="C65" s="55">
        <v>4</v>
      </c>
      <c r="D65" s="55">
        <v>3</v>
      </c>
      <c r="E65" s="55">
        <v>3</v>
      </c>
      <c r="F65" s="55">
        <v>3</v>
      </c>
      <c r="G65" s="55">
        <v>2</v>
      </c>
      <c r="H65" s="63">
        <f t="shared" si="3"/>
        <v>2.75</v>
      </c>
      <c r="I65" s="24" t="str">
        <f t="shared" si="4"/>
        <v>Missed</v>
      </c>
    </row>
    <row r="66" spans="2:9" x14ac:dyDescent="0.25">
      <c r="B66" s="56" t="s">
        <v>32</v>
      </c>
      <c r="C66" s="55">
        <v>3</v>
      </c>
      <c r="D66" s="55">
        <v>3</v>
      </c>
      <c r="E66" s="55">
        <v>1</v>
      </c>
      <c r="F66" s="55">
        <v>1</v>
      </c>
      <c r="G66" s="55">
        <v>1</v>
      </c>
      <c r="H66" s="63">
        <f t="shared" si="3"/>
        <v>1.5</v>
      </c>
      <c r="I66" s="24" t="str">
        <f t="shared" si="4"/>
        <v>Accepted</v>
      </c>
    </row>
    <row r="67" spans="2:9" x14ac:dyDescent="0.25">
      <c r="B67" s="56" t="s">
        <v>33</v>
      </c>
      <c r="C67" s="55">
        <v>1</v>
      </c>
      <c r="D67" s="55">
        <v>3</v>
      </c>
      <c r="E67" s="55">
        <v>2</v>
      </c>
      <c r="F67" s="55">
        <v>1</v>
      </c>
      <c r="G67" s="55">
        <v>2</v>
      </c>
      <c r="H67" s="63">
        <f t="shared" si="3"/>
        <v>2</v>
      </c>
      <c r="I67" s="24" t="str">
        <f t="shared" si="4"/>
        <v>Reserve</v>
      </c>
    </row>
    <row r="68" spans="2:9" x14ac:dyDescent="0.25">
      <c r="B68" s="56" t="s">
        <v>34</v>
      </c>
      <c r="C68" s="55">
        <v>3</v>
      </c>
      <c r="D68" s="55">
        <v>2</v>
      </c>
      <c r="E68" s="55">
        <v>2</v>
      </c>
      <c r="F68" s="55">
        <v>1</v>
      </c>
      <c r="G68" s="55">
        <v>1</v>
      </c>
      <c r="H68" s="63">
        <f t="shared" si="3"/>
        <v>1.5</v>
      </c>
      <c r="I68" s="24" t="str">
        <f t="shared" si="4"/>
        <v>Accepted</v>
      </c>
    </row>
    <row r="69" spans="2:9" x14ac:dyDescent="0.25">
      <c r="B69" s="56" t="s">
        <v>35</v>
      </c>
      <c r="C69" s="55">
        <v>2</v>
      </c>
      <c r="D69" s="55">
        <v>1</v>
      </c>
      <c r="E69" s="55">
        <v>1</v>
      </c>
      <c r="F69" s="55">
        <v>1</v>
      </c>
      <c r="G69" s="55">
        <v>1</v>
      </c>
      <c r="H69" s="63">
        <f t="shared" si="3"/>
        <v>1</v>
      </c>
      <c r="I69" s="24" t="str">
        <f t="shared" si="4"/>
        <v>Accepted</v>
      </c>
    </row>
    <row r="70" spans="2:9" x14ac:dyDescent="0.25">
      <c r="B70" s="56" t="s">
        <v>36</v>
      </c>
      <c r="C70" s="55">
        <v>3</v>
      </c>
      <c r="D70" s="55">
        <v>3</v>
      </c>
      <c r="E70" s="55">
        <v>1</v>
      </c>
      <c r="F70" s="55">
        <v>1</v>
      </c>
      <c r="G70" s="55">
        <v>2</v>
      </c>
      <c r="H70" s="63">
        <f t="shared" si="3"/>
        <v>1.75</v>
      </c>
      <c r="I70" s="24" t="str">
        <f t="shared" si="4"/>
        <v>Reserve</v>
      </c>
    </row>
    <row r="71" spans="2:9" ht="15.75" thickBot="1" x14ac:dyDescent="0.3">
      <c r="B71" s="58" t="s">
        <v>37</v>
      </c>
      <c r="C71" s="59">
        <v>4</v>
      </c>
      <c r="D71" s="59">
        <v>1</v>
      </c>
      <c r="E71" s="59">
        <v>1</v>
      </c>
      <c r="F71" s="59">
        <v>1</v>
      </c>
      <c r="G71" s="59">
        <v>1</v>
      </c>
      <c r="H71" s="63">
        <f t="shared" si="3"/>
        <v>1</v>
      </c>
      <c r="I71" s="60" t="str">
        <f t="shared" si="4"/>
        <v>Accepted</v>
      </c>
    </row>
  </sheetData>
  <conditionalFormatting sqref="C29:C38">
    <cfRule type="cellIs" dxfId="0" priority="1" operator="equal">
      <formula>"Profit"</formula>
    </cfRule>
  </conditionalFormatting>
  <pageMargins left="0.7" right="0.7" top="0.75" bottom="0.75" header="0.3" footer="0.3"/>
  <pageSetup paperSize="9" orientation="portrait" r:id="rId1"/>
  <ignoredErrors>
    <ignoredError sqref="H45:H7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</vt:lpstr>
      <vt:lpstr>Table formatting</vt:lpstr>
      <vt:lpstr>Paste special</vt:lpstr>
      <vt:lpstr>Formats and sequence</vt:lpstr>
      <vt:lpstr>Function IF</vt:lpstr>
    </vt:vector>
  </TitlesOfParts>
  <Company>xy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Macaaa</dc:creator>
  <cp:lastModifiedBy>SPU</cp:lastModifiedBy>
  <dcterms:created xsi:type="dcterms:W3CDTF">2011-08-06T14:33:33Z</dcterms:created>
  <dcterms:modified xsi:type="dcterms:W3CDTF">2022-11-08T07:28:31Z</dcterms:modified>
</cp:coreProperties>
</file>