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19200" windowHeight="11460" activeTab="3"/>
  </bookViews>
  <sheets>
    <sheet name="Hárok1" sheetId="1" r:id="rId1"/>
    <sheet name="Tabuľka" sheetId="2" r:id="rId2"/>
    <sheet name="Databáza" sheetId="4" r:id="rId3"/>
    <sheet name="Tlač" sheetId="3" r:id="rId4"/>
  </sheets>
  <externalReferences>
    <externalReference r:id="rId5"/>
  </externalReferences>
  <definedNames>
    <definedName name="_xlnm._FilterDatabase" localSheetId="2" hidden="1">Databáza!$A$1:$G$104</definedName>
    <definedName name="_FiltrDatabáze" localSheetId="2" hidden="1">Databáza!$A$1:$G$104</definedName>
    <definedName name="cena">#REF!</definedName>
    <definedName name="DPH" localSheetId="2">#REF!</definedName>
    <definedName name="DPH">'[1]#REF'!$B$1</definedName>
    <definedName name="km">#REF!</definedName>
    <definedName name="litre">#REF!</definedName>
    <definedName name="_xlnm.Print_Titles" localSheetId="2">Databáza!$A:$A,Databáza!$1:$1</definedName>
    <definedName name="_xlnm.Print_Titles" localSheetId="3">Tlač!$1:$1</definedName>
    <definedName name="wrn.Druhá." hidden="1">{"zväčšené","Zvýšený",FALSE,"Senzit analýza";"z1","Normálny",FALSE,"Senzit analýza"}</definedName>
    <definedName name="wrn.Prvá." hidden="1">{"zväčšené","Zvýšený",TRUE,"Senzit analýza";"zväčšené","Normálny",TRUE,"Senzit analýza"}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B21" i="2"/>
  <c r="E21" i="2"/>
  <c r="D18" i="2"/>
  <c r="E18" i="2"/>
  <c r="F18" i="2"/>
  <c r="G18" i="2"/>
  <c r="H18" i="2"/>
  <c r="I18" i="2"/>
  <c r="C18" i="2"/>
  <c r="D17" i="2"/>
  <c r="E17" i="2"/>
  <c r="F17" i="2"/>
  <c r="G17" i="2"/>
  <c r="H17" i="2"/>
  <c r="I17" i="2"/>
  <c r="C17" i="2"/>
  <c r="D16" i="2"/>
  <c r="E16" i="2"/>
  <c r="F16" i="2"/>
  <c r="G16" i="2"/>
  <c r="H16" i="2"/>
  <c r="I16" i="2"/>
  <c r="C16" i="2"/>
  <c r="G9" i="2"/>
  <c r="G11" i="2"/>
  <c r="F9" i="2"/>
  <c r="E7" i="2"/>
  <c r="E8" i="2"/>
  <c r="E9" i="2"/>
  <c r="H9" i="2" s="1"/>
  <c r="E10" i="2"/>
  <c r="F10" i="2" s="1"/>
  <c r="E11" i="2"/>
  <c r="F11" i="2" s="1"/>
  <c r="E12" i="2"/>
  <c r="G12" i="2" s="1"/>
  <c r="E13" i="2"/>
  <c r="G13" i="2" s="1"/>
  <c r="E14" i="2"/>
  <c r="H14" i="2" s="1"/>
  <c r="E15" i="2"/>
  <c r="E6" i="2"/>
  <c r="F11" i="1"/>
  <c r="G11" i="1"/>
  <c r="H11" i="1"/>
  <c r="E11" i="1"/>
  <c r="F10" i="1"/>
  <c r="G10" i="1"/>
  <c r="H10" i="1"/>
  <c r="E10" i="1"/>
  <c r="H5" i="1"/>
  <c r="H6" i="1"/>
  <c r="H7" i="1"/>
  <c r="H8" i="1"/>
  <c r="H9" i="1"/>
  <c r="H4" i="1"/>
  <c r="G5" i="1"/>
  <c r="G6" i="1"/>
  <c r="G7" i="1"/>
  <c r="G8" i="1"/>
  <c r="G9" i="1"/>
  <c r="G4" i="1"/>
  <c r="F6" i="2" l="1"/>
  <c r="I6" i="2" s="1"/>
  <c r="I9" i="2"/>
  <c r="H13" i="2"/>
  <c r="F8" i="2"/>
  <c r="I8" i="2" s="1"/>
  <c r="H12" i="2"/>
  <c r="I11" i="2"/>
  <c r="G6" i="2"/>
  <c r="H11" i="2"/>
  <c r="G8" i="2"/>
  <c r="H6" i="2"/>
  <c r="H8" i="2"/>
  <c r="G10" i="2"/>
  <c r="F7" i="2"/>
  <c r="F14" i="2"/>
  <c r="I14" i="2" s="1"/>
  <c r="H10" i="2"/>
  <c r="F13" i="2"/>
  <c r="G15" i="2"/>
  <c r="G7" i="2"/>
  <c r="F12" i="2"/>
  <c r="G14" i="2"/>
  <c r="H15" i="2"/>
  <c r="H7" i="2"/>
  <c r="F15" i="2"/>
  <c r="I12" i="2" l="1"/>
  <c r="I7" i="2"/>
  <c r="I13" i="2"/>
  <c r="I15" i="2"/>
  <c r="I10" i="2"/>
</calcChain>
</file>

<file path=xl/sharedStrings.xml><?xml version="1.0" encoding="utf-8"?>
<sst xmlns="http://schemas.openxmlformats.org/spreadsheetml/2006/main" count="701" uniqueCount="308">
  <si>
    <t>Por.číslo</t>
  </si>
  <si>
    <t>Dátum nákupu</t>
  </si>
  <si>
    <t>Potravina</t>
  </si>
  <si>
    <t>Cena</t>
  </si>
  <si>
    <t>Počet ks</t>
  </si>
  <si>
    <t>Nákup</t>
  </si>
  <si>
    <t>chlieb</t>
  </si>
  <si>
    <t>múka</t>
  </si>
  <si>
    <t>maslo</t>
  </si>
  <si>
    <t>cukor</t>
  </si>
  <si>
    <t>mlieko</t>
  </si>
  <si>
    <t>tvaroh</t>
  </si>
  <si>
    <t>Spolu</t>
  </si>
  <si>
    <t>Sadzba</t>
  </si>
  <si>
    <t>Úlohy:</t>
  </si>
  <si>
    <t xml:space="preserve">  1. Vypočítajte hodnotu hrubej mzdy na základe odpracovaných hodín a hodinovej sadzby (bunka I1). </t>
  </si>
  <si>
    <t xml:space="preserve">       Vo vzorci použite absolútny odkaz na bunku I1.</t>
  </si>
  <si>
    <t xml:space="preserve"> 2.  Vypočítajte koľko peňazí sa odvedie jednotlivým zamestnancom na starobné, zdravotnú   </t>
  </si>
  <si>
    <t xml:space="preserve">Zamestnanec </t>
  </si>
  <si>
    <t>Osobné číslo</t>
  </si>
  <si>
    <t>Odpracované hodiny</t>
  </si>
  <si>
    <t>Prémie</t>
  </si>
  <si>
    <t>Hrubá mzda</t>
  </si>
  <si>
    <t>Starobné</t>
  </si>
  <si>
    <t>Zdravotná poisťovňa</t>
  </si>
  <si>
    <t>Invalidné</t>
  </si>
  <si>
    <t>Čistá mzda</t>
  </si>
  <si>
    <t xml:space="preserve">       poisťovňu a na invalidné. Hodnoty vypočítajte na základe hrubej mzdy a percent pre</t>
  </si>
  <si>
    <t>Jaslovský Peter</t>
  </si>
  <si>
    <t xml:space="preserve">       jednotlivé poisťovne (fond). Vo vzorcoch použite absolútne odkazy na bunky F4, G4, H4.  </t>
  </si>
  <si>
    <t>Horáček Ondrej</t>
  </si>
  <si>
    <t xml:space="preserve"> 3.  Vypočítajte hodnotu čistej mzdy.</t>
  </si>
  <si>
    <t>Martišová Jana</t>
  </si>
  <si>
    <t xml:space="preserve"> 4.   Všetkým peňažným hodnotám (D6:I15) nastavte formát desatinnej čiarky – dve desatinné miesta.</t>
  </si>
  <si>
    <t>Gromský Boris</t>
  </si>
  <si>
    <t>Cerovská Edita</t>
  </si>
  <si>
    <t>Vargová Katarína</t>
  </si>
  <si>
    <t>Neveský Martin</t>
  </si>
  <si>
    <t>Bartová Andrea</t>
  </si>
  <si>
    <t>Kardošová Lucia</t>
  </si>
  <si>
    <t xml:space="preserve">        Výsledok bude v bunke B22.</t>
  </si>
  <si>
    <t>Dobrovodská Oľga</t>
  </si>
  <si>
    <t xml:space="preserve">Minimum </t>
  </si>
  <si>
    <t>Maximum</t>
  </si>
  <si>
    <t>Priemer</t>
  </si>
  <si>
    <t>počet zamestnacov s prémiami</t>
  </si>
  <si>
    <t>súčet čistá mzda</t>
  </si>
  <si>
    <t>celková výška hrubej mzdy so zamestnacami nad 400 €/mes.</t>
  </si>
  <si>
    <t xml:space="preserve"> 5.   Nájdite minimálne, maximálne a priemerné hodnoty v stĺpcoch C až I.</t>
  </si>
  <si>
    <t xml:space="preserve"> 6.  Vypočítajte súčet za stĺpec čistá mzda. Výsledok bude v bunke E21.</t>
  </si>
  <si>
    <t xml:space="preserve"> 7.   Zistite počet zamestnancov, ktorí dostanú prémie. Výsledok bude v bunke B21.</t>
  </si>
  <si>
    <t xml:space="preserve"> 8.   Zistite celkovú výšku hrubej mzdy zamestnancov, ktorých hrubá mzda je vyššia ako 400 €.</t>
  </si>
  <si>
    <t>Číslo objednávky</t>
  </si>
  <si>
    <t>Dátum objednávky</t>
  </si>
  <si>
    <t>Firma</t>
  </si>
  <si>
    <t>Obrat</t>
  </si>
  <si>
    <t>Počet položiek</t>
  </si>
  <si>
    <t>Wolski  Zajazd</t>
  </si>
  <si>
    <t>Toms Spezialitäten</t>
  </si>
  <si>
    <t>Hanari Carnes</t>
  </si>
  <si>
    <t>Victuailles en stock</t>
  </si>
  <si>
    <t>Supręmes délices</t>
  </si>
  <si>
    <t>Chop-suey Chinese</t>
  </si>
  <si>
    <t>Richter Supermarkt</t>
  </si>
  <si>
    <t>Wilman Kala</t>
  </si>
  <si>
    <t>HILARIÓN-Abastos</t>
  </si>
  <si>
    <t>Ernst Handel</t>
  </si>
  <si>
    <t>Centro comercial Moctezuma</t>
  </si>
  <si>
    <t>Ottilies Käseladen</t>
  </si>
  <si>
    <t>Que Delícia</t>
  </si>
  <si>
    <t>Rattlesnake Canyon Grocery</t>
  </si>
  <si>
    <t>Folk och fä HB</t>
  </si>
  <si>
    <t>Wartian Herkku</t>
  </si>
  <si>
    <t>Frankenversand</t>
  </si>
  <si>
    <t>GROSELLA-Restaurante</t>
  </si>
  <si>
    <t>White Clover Markets</t>
  </si>
  <si>
    <t>Split Rail Beer &amp; Ale</t>
  </si>
  <si>
    <t>QUICK-Stop</t>
  </si>
  <si>
    <t>Vins et alcools Chevalier</t>
  </si>
  <si>
    <t>Magazzini Alimentari Riuniti</t>
  </si>
  <si>
    <t>Tortuga Restaurante</t>
  </si>
  <si>
    <t>Morgenstern Gesundkost</t>
  </si>
  <si>
    <t>Berglunds snabbköp</t>
  </si>
  <si>
    <t>Lehmanns Marktstand</t>
  </si>
  <si>
    <t>Romero y tomillo</t>
  </si>
  <si>
    <t>LILA-Supermercado</t>
  </si>
  <si>
    <t>Ricardo Adocicados</t>
  </si>
  <si>
    <t>Reggiani Caseifici</t>
  </si>
  <si>
    <t>B's Beverages</t>
  </si>
  <si>
    <t>Comércio Mineiro</t>
  </si>
  <si>
    <t>Tradiçăo Hipermercados</t>
  </si>
  <si>
    <t>Blondel pere et fils</t>
  </si>
  <si>
    <t>Hungry Owl All-Night Grocers</t>
  </si>
  <si>
    <t>Die Wandernde Kuh</t>
  </si>
  <si>
    <t>Godos Cocina Típica</t>
  </si>
  <si>
    <t>Old World Delicatessen</t>
  </si>
  <si>
    <t>Lonesome Pine Restaurant</t>
  </si>
  <si>
    <t>Antonio Moreno Taquería</t>
  </si>
  <si>
    <t>The Big Cheese</t>
  </si>
  <si>
    <t>Du monde entier</t>
  </si>
  <si>
    <t>Island Trading</t>
  </si>
  <si>
    <t>Pericles Comidas clásicas</t>
  </si>
  <si>
    <t>Königlich Essen</t>
  </si>
  <si>
    <t>Save-a-lot Markets</t>
  </si>
  <si>
    <t>Bólido Comidas preparadas</t>
  </si>
  <si>
    <t>Furia Bacalhau e Frutos do Mar</t>
  </si>
  <si>
    <t>Bon app'</t>
  </si>
  <si>
    <t>Mere Paillarde</t>
  </si>
  <si>
    <t>Princesa Isabel Vinhos</t>
  </si>
  <si>
    <t>Simons bistro</t>
  </si>
  <si>
    <t>Familia Arquibaldo</t>
  </si>
  <si>
    <t>La maison d'Asie</t>
  </si>
  <si>
    <t>Piccolo und mehr</t>
  </si>
  <si>
    <t>Around the Horn</t>
  </si>
  <si>
    <t>Seven Seas Imports</t>
  </si>
  <si>
    <t>Drachenblut Delikatessen</t>
  </si>
  <si>
    <t>Eastern Connection</t>
  </si>
  <si>
    <t>Galería del gastrónomo</t>
  </si>
  <si>
    <t>Vaffeljernet</t>
  </si>
  <si>
    <t>Queen Cozinha</t>
  </si>
  <si>
    <t>Hungry Coyote Import Store</t>
  </si>
  <si>
    <t>Santé Gourmet</t>
  </si>
  <si>
    <t>Bottom-Dollar Markets</t>
  </si>
  <si>
    <t>Číslo PZ</t>
  </si>
  <si>
    <t>Názov organizácie</t>
  </si>
  <si>
    <t>Sídlo</t>
  </si>
  <si>
    <t>Účinnosť</t>
  </si>
  <si>
    <t>Ročné poistné</t>
  </si>
  <si>
    <t>Splátky poist.</t>
  </si>
  <si>
    <t>Obch. zástupca</t>
  </si>
  <si>
    <t>Úlohy</t>
  </si>
  <si>
    <t>Akvarist</t>
  </si>
  <si>
    <t>D. Krškany</t>
  </si>
  <si>
    <t>ročne</t>
  </si>
  <si>
    <t>Juraj</t>
  </si>
  <si>
    <t>1. Zoraďte údaje v tabuľke podľa Čísla PZ od najmenšieho po najväčšie.</t>
  </si>
  <si>
    <t>Alfa tex - Čenkei a Huczman</t>
  </si>
  <si>
    <t>Bardoňovo</t>
  </si>
  <si>
    <t>polročne</t>
  </si>
  <si>
    <t>2. Zoraďte údaje v tabuľke podľa Obchodného zástupcu vzostupne, podľa</t>
  </si>
  <si>
    <t>Alfatex</t>
  </si>
  <si>
    <t xml:space="preserve">    splátok poistného vzostupne a podľa Ročného poistného zostupne.</t>
  </si>
  <si>
    <t>Autobazár - autolux</t>
  </si>
  <si>
    <t>3. Zobrazte všetky firmy, ktoré patria Jurajovi.</t>
  </si>
  <si>
    <t>Autodoprava</t>
  </si>
  <si>
    <t>Čakajovce</t>
  </si>
  <si>
    <t>4. Zobrazte všetky firmy s mesačnými splátkami poistného, ktoré patria Petrovi.</t>
  </si>
  <si>
    <t>Autooprava Elit</t>
  </si>
  <si>
    <t>mesačne</t>
  </si>
  <si>
    <t>5. Zobrazte všetky zmluvy s ročným poistným do 10 000 €.</t>
  </si>
  <si>
    <t>Boss</t>
  </si>
  <si>
    <t>6. Zobrazte všetky zmluvy s ročným poistným od 10 000 € do 15 000 €.</t>
  </si>
  <si>
    <t>Bully, Švedová Alžbeta</t>
  </si>
  <si>
    <t xml:space="preserve">7. Zobrazte všetky zmluvy s ročným poistným buď menším ako 5 000 € alebo väčším ako 15 000 €. </t>
  </si>
  <si>
    <t>Čaluníctvo Zajko</t>
  </si>
  <si>
    <t>8. Zobrazte 5 top zmlúv s najvyššou hodnotou ročného poistného.</t>
  </si>
  <si>
    <t>ČIstiarne AQA</t>
  </si>
  <si>
    <t>9. Zobrazte všetky zmluvy s dátumom uzavretia v mesiaci marec 2022.</t>
  </si>
  <si>
    <t>Dan</t>
  </si>
  <si>
    <t>10. Zobrazte všetky firmy, ktoré vo svojom názve obsahujú text "potraviny".</t>
  </si>
  <si>
    <t>dvojka, SD</t>
  </si>
  <si>
    <t>Bánov</t>
  </si>
  <si>
    <t xml:space="preserve">11. Zobrazte všetky Petrove zmluvy, okrem zmlúv s mesačnými splátkami poistného, </t>
  </si>
  <si>
    <t xml:space="preserve">     s ročným poistným väčším ako 8 000 €, uzavreté v období od začiatku 2. štvrťroka v roku 2022.</t>
  </si>
  <si>
    <t>Ekvia</t>
  </si>
  <si>
    <t>12. Zobrazte pomocou medzisúčtu priemerné ročné poistné každého Obchodného zástupcu.</t>
  </si>
  <si>
    <t>Elektroservis</t>
  </si>
  <si>
    <t>13. Vyznačte pomocou podmieneného formátovania sídlo "Alekšince".</t>
  </si>
  <si>
    <t>Eurofil</t>
  </si>
  <si>
    <t>14. Vyznačte pomocou podmieneného formátovania Ročné poistné väčšie alebo rovné ako 5 000 €.</t>
  </si>
  <si>
    <t>Farby-Laky - Drogéria</t>
  </si>
  <si>
    <t xml:space="preserve">      Farba písma bude červená a podklad žltý. </t>
  </si>
  <si>
    <t>FRO Kovoplast</t>
  </si>
  <si>
    <t>Golha potraviny</t>
  </si>
  <si>
    <t>Inštal Stav</t>
  </si>
  <si>
    <t>Jankovič s.r.o.</t>
  </si>
  <si>
    <t>Alekšince</t>
  </si>
  <si>
    <t>Jaspol SF</t>
  </si>
  <si>
    <t>Černík</t>
  </si>
  <si>
    <t>Lagin Textil</t>
  </si>
  <si>
    <t>Maliar natierač</t>
  </si>
  <si>
    <t>Melospol</t>
  </si>
  <si>
    <t>Merillo</t>
  </si>
  <si>
    <t>Minimarket - potraviny</t>
  </si>
  <si>
    <t>Palivá - Hajdamár Igor</t>
  </si>
  <si>
    <t>Čata</t>
  </si>
  <si>
    <t>Palivá Joho - predaj palív</t>
  </si>
  <si>
    <t>Polnohospodár</t>
  </si>
  <si>
    <t>Potraviny</t>
  </si>
  <si>
    <t>Potraviny - krčma Bles</t>
  </si>
  <si>
    <t>Potraviny a bufet</t>
  </si>
  <si>
    <t>Potraviny Vorošová</t>
  </si>
  <si>
    <t>Cabaj</t>
  </si>
  <si>
    <t>Predaj palív</t>
  </si>
  <si>
    <t>Reštaurácia U Ducha</t>
  </si>
  <si>
    <t>Ruvako - obchod. spol.</t>
  </si>
  <si>
    <t>Sempol Holding a.s. Trnava</t>
  </si>
  <si>
    <t>Štátne lesy</t>
  </si>
  <si>
    <t>Uninäs - Vaczy František</t>
  </si>
  <si>
    <t>Váhostav a.s. Nové Zámky</t>
  </si>
  <si>
    <t>Valašek Ján - Trans</t>
  </si>
  <si>
    <t>Výroba, predaj vencov a kytíc</t>
  </si>
  <si>
    <t>Zdravotníctvo - súkr. abmulancie</t>
  </si>
  <si>
    <t>Zelenina, súkromné predajne</t>
  </si>
  <si>
    <t>Agronova Lužianky</t>
  </si>
  <si>
    <t>Peter</t>
  </si>
  <si>
    <t>Apollo Nitra</t>
  </si>
  <si>
    <t>Branko</t>
  </si>
  <si>
    <t>Crman - Malík</t>
  </si>
  <si>
    <t>Čerpacia stanica Slovnaft</t>
  </si>
  <si>
    <t>Bíňa</t>
  </si>
  <si>
    <t>Dani</t>
  </si>
  <si>
    <t>dvojka</t>
  </si>
  <si>
    <t>Bajka</t>
  </si>
  <si>
    <t>Čaka</t>
  </si>
  <si>
    <t>EKO-GRMANOVA</t>
  </si>
  <si>
    <t>Branč</t>
  </si>
  <si>
    <t>Ekona</t>
  </si>
  <si>
    <t>Ekouni
Stefánik.tr.50</t>
  </si>
  <si>
    <t>Nitra</t>
  </si>
  <si>
    <t>Elkroj - stolárska dielňa</t>
  </si>
  <si>
    <t>Feast Slovakia</t>
  </si>
  <si>
    <t>Feraut</t>
  </si>
  <si>
    <t>HAK</t>
  </si>
  <si>
    <t>Hydraulic oil</t>
  </si>
  <si>
    <t>Beladice</t>
  </si>
  <si>
    <t>Motorgas</t>
  </si>
  <si>
    <t>Novonaft</t>
  </si>
  <si>
    <t>Bešeňov</t>
  </si>
  <si>
    <t>Pekáreň J. J. Oremus</t>
  </si>
  <si>
    <t>PNEUSERVIS BESTE</t>
  </si>
  <si>
    <t>Pohronské Rybárstvo</t>
  </si>
  <si>
    <t>Polnohospodár Nové Zámky</t>
  </si>
  <si>
    <t>Rapid Centrum</t>
  </si>
  <si>
    <t xml:space="preserve">Secco Comp Slovakia </t>
  </si>
  <si>
    <t>Slov - Ital</t>
  </si>
  <si>
    <t>Stolárstvo Luvier</t>
  </si>
  <si>
    <t>Čifáre</t>
  </si>
  <si>
    <t>Termofix</t>
  </si>
  <si>
    <t>Transclassic</t>
  </si>
  <si>
    <t>Vináreň</t>
  </si>
  <si>
    <t>Bohatá</t>
  </si>
  <si>
    <t>VOD PaKo</t>
  </si>
  <si>
    <t>Adivit</t>
  </si>
  <si>
    <t>Zuzana</t>
  </si>
  <si>
    <t>Agrolim Hurbanovo</t>
  </si>
  <si>
    <t>Autolakovač - autoklampiar</t>
  </si>
  <si>
    <t>Bruty</t>
  </si>
  <si>
    <t>Beste</t>
  </si>
  <si>
    <t>Bioveta</t>
  </si>
  <si>
    <t>Burda - textil</t>
  </si>
  <si>
    <t>Centrum - predajňa</t>
  </si>
  <si>
    <t>dvojka, SD Komárno</t>
  </si>
  <si>
    <t>Gala</t>
  </si>
  <si>
    <t>Kukučka, obchod. firma Bistro</t>
  </si>
  <si>
    <t>Madplant</t>
  </si>
  <si>
    <t>Paulis</t>
  </si>
  <si>
    <t>Potraviny mix</t>
  </si>
  <si>
    <t>Rekunst - Kajan Jozef</t>
  </si>
  <si>
    <t>Sam ovocie - potraviny</t>
  </si>
  <si>
    <t>Uni systém - obchodná činnosť</t>
  </si>
  <si>
    <t>VAPOS - VELKOOBCHOD</t>
  </si>
  <si>
    <t>Vodár - Kúrenár</t>
  </si>
  <si>
    <t>Záhradníctvo - predaj kvetov</t>
  </si>
  <si>
    <t>piatok</t>
  </si>
  <si>
    <t>sobota</t>
  </si>
  <si>
    <t>nedeľa</t>
  </si>
  <si>
    <t>pondelok</t>
  </si>
  <si>
    <t>utorok</t>
  </si>
  <si>
    <t>streda</t>
  </si>
  <si>
    <t>štvrtok</t>
  </si>
  <si>
    <t>pi</t>
  </si>
  <si>
    <t>so</t>
  </si>
  <si>
    <t>ne</t>
  </si>
  <si>
    <t>po</t>
  </si>
  <si>
    <t>ut</t>
  </si>
  <si>
    <t>st</t>
  </si>
  <si>
    <t>št</t>
  </si>
  <si>
    <t>december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</si>
  <si>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</si>
  <si>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</si>
  <si>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</si>
  <si>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</si>
  <si>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</si>
  <si>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</si>
  <si>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</si>
  <si>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</si>
  <si>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</si>
  <si>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</si>
  <si>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</si>
  <si>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</si>
  <si>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</si>
  <si>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</si>
  <si>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</si>
  <si>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</si>
  <si>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</si>
  <si>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</si>
  <si>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</si>
  <si>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</si>
  <si>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</si>
  <si>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</si>
  <si>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</si>
  <si>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</t>
  </si>
  <si>
    <t>leto</t>
  </si>
  <si>
    <t>jeseň</t>
  </si>
  <si>
    <t>zima</t>
  </si>
  <si>
    <t>jar</t>
  </si>
  <si>
    <t>daň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</si>
</sst>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[$€-41B]_-;\-* #,##0.00\ [$€-41B]_-;_-* &quot;-&quot;??\ [$€-41B]_-;_-@_-"/>
    <numFmt numFmtId="165" formatCode="0.0%"/>
    <numFmt numFmtId="166" formatCode="_-* #,##0.00\ [$€-1]_-;\-* #,##0.00\ [$€-1]_-;_-* &quot;-&quot;??\ [$€-1]_-;_-@_-"/>
    <numFmt numFmtId="167" formatCode="0.00&quot;kg&quot;\ "/>
    <numFmt numFmtId="168" formatCode="dd/mm/yy"/>
    <numFmt numFmtId="169" formatCode="#,##0.0\ &quot;€&quot;"/>
    <numFmt numFmtId="170" formatCode="#,##0.0\ &quot;Sk&quot;"/>
    <numFmt numFmtId="171" formatCode="_-* #,##0.00\ &quot;Sk&quot;_-;\-* #,##0.00\ &quot;Sk&quot;_-;_-* &quot;-&quot;??\ &quot;Sk&quot;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color theme="3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Switzerland"/>
      <charset val="238"/>
    </font>
    <font>
      <b/>
      <sz val="10"/>
      <color indexed="9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sz val="16"/>
      <name val="Arial CE"/>
      <family val="2"/>
      <charset val="238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0" fontId="7" fillId="0" borderId="0"/>
    <xf numFmtId="0" fontId="9" fillId="0" borderId="0"/>
    <xf numFmtId="0" fontId="11" fillId="0" borderId="0"/>
    <xf numFmtId="0" fontId="17" fillId="0" borderId="0"/>
    <xf numFmtId="171" fontId="11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14" fontId="0" fillId="0" borderId="0" xfId="0" applyNumberFormat="1" applyBorder="1"/>
    <xf numFmtId="164" fontId="0" fillId="0" borderId="0" xfId="0" applyNumberFormat="1" applyBorder="1"/>
    <xf numFmtId="0" fontId="4" fillId="0" borderId="0" xfId="1"/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2"/>
    <xf numFmtId="0" fontId="6" fillId="2" borderId="1" xfId="2" applyFont="1" applyFill="1" applyBorder="1"/>
    <xf numFmtId="0" fontId="1" fillId="2" borderId="2" xfId="2" applyFill="1" applyBorder="1"/>
    <xf numFmtId="0" fontId="1" fillId="2" borderId="3" xfId="2" applyFill="1" applyBorder="1"/>
    <xf numFmtId="0" fontId="1" fillId="2" borderId="4" xfId="2" applyFill="1" applyBorder="1"/>
    <xf numFmtId="0" fontId="1" fillId="2" borderId="0" xfId="2" applyFill="1"/>
    <xf numFmtId="0" fontId="1" fillId="2" borderId="5" xfId="2" applyFill="1" applyBorder="1"/>
    <xf numFmtId="0" fontId="4" fillId="0" borderId="4" xfId="1" applyBorder="1"/>
    <xf numFmtId="165" fontId="5" fillId="0" borderId="0" xfId="1" applyNumberFormat="1" applyFont="1" applyAlignment="1">
      <alignment horizontal="center"/>
    </xf>
    <xf numFmtId="9" fontId="5" fillId="0" borderId="0" xfId="1" applyNumberFormat="1" applyFont="1" applyAlignment="1">
      <alignment horizontal="center"/>
    </xf>
    <xf numFmtId="0" fontId="4" fillId="3" borderId="11" xfId="1" applyFill="1" applyBorder="1" applyAlignment="1">
      <alignment horizontal="center" vertical="center" wrapText="1"/>
    </xf>
    <xf numFmtId="0" fontId="4" fillId="3" borderId="12" xfId="1" applyFill="1" applyBorder="1" applyAlignment="1">
      <alignment horizontal="center" vertical="justify" wrapText="1"/>
    </xf>
    <xf numFmtId="0" fontId="4" fillId="3" borderId="13" xfId="1" applyFill="1" applyBorder="1" applyAlignment="1">
      <alignment horizontal="center" vertical="justify" wrapText="1"/>
    </xf>
    <xf numFmtId="0" fontId="4" fillId="3" borderId="13" xfId="1" applyFill="1" applyBorder="1" applyAlignment="1">
      <alignment horizontal="center" vertical="center" wrapText="1"/>
    </xf>
    <xf numFmtId="0" fontId="4" fillId="3" borderId="14" xfId="1" applyFill="1" applyBorder="1" applyAlignment="1">
      <alignment horizontal="center" vertical="justify" wrapText="1"/>
    </xf>
    <xf numFmtId="0" fontId="4" fillId="0" borderId="15" xfId="3" applyBorder="1"/>
    <xf numFmtId="1" fontId="4" fillId="0" borderId="16" xfId="1" applyNumberFormat="1" applyBorder="1"/>
    <xf numFmtId="0" fontId="1" fillId="0" borderId="17" xfId="2" applyBorder="1"/>
    <xf numFmtId="0" fontId="4" fillId="0" borderId="19" xfId="3" applyBorder="1"/>
    <xf numFmtId="0" fontId="1" fillId="0" borderId="20" xfId="2" applyBorder="1"/>
    <xf numFmtId="0" fontId="1" fillId="0" borderId="21" xfId="2" applyBorder="1"/>
    <xf numFmtId="1" fontId="4" fillId="0" borderId="21" xfId="1" applyNumberFormat="1" applyBorder="1"/>
    <xf numFmtId="1" fontId="4" fillId="0" borderId="20" xfId="1" applyNumberFormat="1" applyBorder="1"/>
    <xf numFmtId="0" fontId="1" fillId="2" borderId="6" xfId="2" applyFill="1" applyBorder="1"/>
    <xf numFmtId="0" fontId="1" fillId="2" borderId="7" xfId="2" applyFill="1" applyBorder="1"/>
    <xf numFmtId="0" fontId="1" fillId="2" borderId="8" xfId="2" applyFill="1" applyBorder="1"/>
    <xf numFmtId="0" fontId="4" fillId="0" borderId="22" xfId="3" applyBorder="1"/>
    <xf numFmtId="1" fontId="4" fillId="0" borderId="23" xfId="1" applyNumberFormat="1" applyBorder="1"/>
    <xf numFmtId="1" fontId="4" fillId="0" borderId="24" xfId="1" applyNumberFormat="1" applyBorder="1"/>
    <xf numFmtId="0" fontId="7" fillId="0" borderId="0" xfId="4"/>
    <xf numFmtId="0" fontId="5" fillId="0" borderId="25" xfId="1" applyFont="1" applyBorder="1"/>
    <xf numFmtId="0" fontId="4" fillId="4" borderId="26" xfId="1" applyFill="1" applyBorder="1"/>
    <xf numFmtId="0" fontId="5" fillId="0" borderId="19" xfId="1" applyFont="1" applyBorder="1"/>
    <xf numFmtId="0" fontId="4" fillId="4" borderId="20" xfId="1" applyFill="1" applyBorder="1"/>
    <xf numFmtId="0" fontId="3" fillId="0" borderId="22" xfId="2" applyFont="1" applyBorder="1"/>
    <xf numFmtId="0" fontId="1" fillId="4" borderId="27" xfId="2" applyFill="1" applyBorder="1"/>
    <xf numFmtId="0" fontId="8" fillId="0" borderId="28" xfId="1" applyFont="1" applyBorder="1" applyAlignment="1">
      <alignment wrapText="1"/>
    </xf>
    <xf numFmtId="0" fontId="1" fillId="5" borderId="29" xfId="2" applyFill="1" applyBorder="1"/>
    <xf numFmtId="0" fontId="2" fillId="0" borderId="30" xfId="2" applyFont="1" applyBorder="1" applyAlignment="1">
      <alignment wrapText="1"/>
    </xf>
    <xf numFmtId="0" fontId="1" fillId="5" borderId="14" xfId="2" applyFill="1" applyBorder="1"/>
    <xf numFmtId="0" fontId="8" fillId="0" borderId="30" xfId="1" applyFont="1" applyBorder="1" applyAlignment="1">
      <alignment wrapText="1"/>
    </xf>
    <xf numFmtId="0" fontId="10" fillId="6" borderId="31" xfId="5" applyFont="1" applyFill="1" applyBorder="1" applyAlignment="1">
      <alignment horizontal="center"/>
    </xf>
    <xf numFmtId="0" fontId="10" fillId="0" borderId="32" xfId="5" applyFont="1" applyBorder="1" applyAlignment="1">
      <alignment horizontal="right" wrapText="1"/>
    </xf>
    <xf numFmtId="14" fontId="10" fillId="0" borderId="32" xfId="5" applyNumberFormat="1" applyFont="1" applyBorder="1" applyAlignment="1">
      <alignment horizontal="right" wrapText="1"/>
    </xf>
    <xf numFmtId="0" fontId="10" fillId="0" borderId="32" xfId="5" applyFont="1" applyBorder="1" applyAlignment="1">
      <alignment wrapText="1"/>
    </xf>
    <xf numFmtId="166" fontId="10" fillId="0" borderId="32" xfId="5" applyNumberFormat="1" applyFont="1" applyBorder="1" applyAlignment="1">
      <alignment horizontal="right" wrapText="1"/>
    </xf>
    <xf numFmtId="0" fontId="10" fillId="0" borderId="32" xfId="5" applyFont="1" applyBorder="1" applyAlignment="1">
      <alignment horizontal="center" wrapText="1"/>
    </xf>
    <xf numFmtId="0" fontId="1" fillId="0" borderId="0" xfId="2" applyAlignment="1">
      <alignment horizontal="center"/>
    </xf>
    <xf numFmtId="167" fontId="12" fillId="7" borderId="0" xfId="6" applyNumberFormat="1" applyFont="1" applyFill="1" applyAlignment="1">
      <alignment horizontal="justify"/>
    </xf>
    <xf numFmtId="168" fontId="12" fillId="7" borderId="0" xfId="6" applyNumberFormat="1" applyFont="1" applyFill="1" applyAlignment="1">
      <alignment horizontal="center"/>
    </xf>
    <xf numFmtId="169" fontId="12" fillId="7" borderId="0" xfId="6" applyNumberFormat="1" applyFont="1" applyFill="1" applyAlignment="1">
      <alignment horizontal="center"/>
    </xf>
    <xf numFmtId="0" fontId="12" fillId="7" borderId="0" xfId="6" applyFont="1" applyFill="1" applyAlignment="1">
      <alignment horizontal="center"/>
    </xf>
    <xf numFmtId="0" fontId="12" fillId="0" borderId="0" xfId="6" applyFont="1" applyAlignment="1">
      <alignment horizontal="center"/>
    </xf>
    <xf numFmtId="0" fontId="13" fillId="2" borderId="0" xfId="6" applyFont="1" applyFill="1" applyAlignment="1">
      <alignment horizontal="center"/>
    </xf>
    <xf numFmtId="0" fontId="12" fillId="2" borderId="0" xfId="6" applyFont="1" applyFill="1" applyAlignment="1">
      <alignment horizontal="center"/>
    </xf>
    <xf numFmtId="0" fontId="14" fillId="0" borderId="0" xfId="6" applyFont="1" applyAlignment="1">
      <alignment horizontal="justify"/>
    </xf>
    <xf numFmtId="0" fontId="15" fillId="0" borderId="0" xfId="6" applyFont="1" applyAlignment="1">
      <alignment horizontal="left"/>
    </xf>
    <xf numFmtId="168" fontId="15" fillId="0" borderId="0" xfId="6" applyNumberFormat="1" applyFont="1"/>
    <xf numFmtId="169" fontId="7" fillId="0" borderId="0" xfId="6" applyNumberFormat="1" applyFont="1"/>
    <xf numFmtId="0" fontId="7" fillId="0" borderId="0" xfId="6" applyFont="1" applyAlignment="1">
      <alignment horizontal="center"/>
    </xf>
    <xf numFmtId="0" fontId="7" fillId="0" borderId="0" xfId="6" applyFont="1"/>
    <xf numFmtId="0" fontId="7" fillId="2" borderId="0" xfId="6" applyFont="1" applyFill="1"/>
    <xf numFmtId="0" fontId="15" fillId="0" borderId="0" xfId="6" applyFont="1"/>
    <xf numFmtId="170" fontId="7" fillId="0" borderId="0" xfId="6" applyNumberFormat="1" applyFont="1"/>
    <xf numFmtId="0" fontId="16" fillId="2" borderId="0" xfId="0" applyFont="1" applyFill="1" applyAlignment="1">
      <alignment vertical="top" readingOrder="1"/>
    </xf>
    <xf numFmtId="1" fontId="15" fillId="0" borderId="0" xfId="6" applyNumberFormat="1" applyFont="1"/>
    <xf numFmtId="1" fontId="18" fillId="0" borderId="0" xfId="7" applyNumberFormat="1" applyFont="1" applyAlignment="1">
      <alignment horizontal="left"/>
    </xf>
    <xf numFmtId="171" fontId="15" fillId="0" borderId="0" xfId="8" applyFont="1" applyFill="1" applyAlignment="1">
      <alignment horizontal="left"/>
    </xf>
    <xf numFmtId="0" fontId="13" fillId="0" borderId="0" xfId="6" applyFont="1"/>
    <xf numFmtId="0" fontId="11" fillId="0" borderId="0" xfId="6"/>
    <xf numFmtId="169" fontId="19" fillId="0" borderId="0" xfId="6" applyNumberFormat="1" applyFont="1"/>
    <xf numFmtId="14" fontId="0" fillId="0" borderId="0" xfId="0" applyNumberFormat="1"/>
    <xf numFmtId="20" fontId="0" fillId="0" borderId="0" xfId="0" applyNumberFormat="1"/>
    <xf numFmtId="9" fontId="0" fillId="0" borderId="0" xfId="9" applyFont="1"/>
    <xf numFmtId="164" fontId="0" fillId="0" borderId="0" xfId="0" applyNumberFormat="1"/>
    <xf numFmtId="0" fontId="0" fillId="0" borderId="0" xfId="0" applyNumberFormat="1" applyBorder="1"/>
    <xf numFmtId="0" fontId="0" fillId="0" borderId="0" xfId="0" applyFill="1" applyBorder="1"/>
    <xf numFmtId="2" fontId="1" fillId="0" borderId="17" xfId="2" applyNumberFormat="1" applyBorder="1"/>
    <xf numFmtId="2" fontId="1" fillId="0" borderId="18" xfId="2" applyNumberFormat="1" applyBorder="1"/>
    <xf numFmtId="2" fontId="1" fillId="0" borderId="21" xfId="2" applyNumberFormat="1" applyBorder="1"/>
    <xf numFmtId="2" fontId="4" fillId="0" borderId="21" xfId="1" applyNumberFormat="1" applyBorder="1"/>
    <xf numFmtId="2" fontId="4" fillId="0" borderId="24" xfId="1" applyNumberFormat="1" applyBorder="1"/>
    <xf numFmtId="2" fontId="1" fillId="5" borderId="14" xfId="2" applyNumberFormat="1" applyFill="1" applyBorder="1"/>
    <xf numFmtId="0" fontId="0" fillId="2" borderId="0" xfId="0" applyFill="1" applyBorder="1"/>
    <xf numFmtId="0" fontId="0" fillId="0" borderId="0" xfId="0" applyBorder="1" applyAlignment="1">
      <alignment horizontal="center"/>
    </xf>
  </cellXfs>
  <cellStyles count="10">
    <cellStyle name="Currency 2" xfId="8"/>
    <cellStyle name="Normal 2" xfId="4"/>
    <cellStyle name="Normal 2 2" xfId="6"/>
    <cellStyle name="Normálna" xfId="0" builtinId="0"/>
    <cellStyle name="Normálna 2" xfId="2"/>
    <cellStyle name="normálne 2" xfId="1"/>
    <cellStyle name="normálne 4" xfId="3"/>
    <cellStyle name="normální_FAKTURA" xfId="7"/>
    <cellStyle name="normální_List1" xfId="5"/>
    <cellStyle name="Percentá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kolenia\Skolenie\Excel%20-%205.12.2003\&#352;kolenie%209.2.2002\Opakovanie%20MP-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kovanie MP- Excel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zoomScale="150" zoomScaleNormal="150" workbookViewId="0">
      <selection activeCell="B4" sqref="B4:B9"/>
    </sheetView>
  </sheetViews>
  <sheetFormatPr defaultRowHeight="15"/>
  <cols>
    <col min="2" max="2" width="11" bestFit="1" customWidth="1"/>
    <col min="3" max="3" width="14" bestFit="1" customWidth="1"/>
    <col min="5" max="5" width="8.5703125" customWidth="1"/>
  </cols>
  <sheetData>
    <row r="1" spans="2:10">
      <c r="I1" t="s">
        <v>307</v>
      </c>
    </row>
    <row r="2" spans="2:10">
      <c r="I2" s="80">
        <v>0.2</v>
      </c>
      <c r="J2" s="80">
        <v>20</v>
      </c>
    </row>
    <row r="3" spans="2:10">
      <c r="B3" s="90" t="s">
        <v>0</v>
      </c>
      <c r="C3" s="90" t="s">
        <v>1</v>
      </c>
      <c r="D3" s="90" t="s">
        <v>2</v>
      </c>
      <c r="E3" s="90" t="s">
        <v>3</v>
      </c>
      <c r="F3" s="90" t="s">
        <v>4</v>
      </c>
      <c r="G3" s="90" t="s">
        <v>5</v>
      </c>
    </row>
    <row r="4" spans="2:10">
      <c r="B4" s="91">
        <v>1</v>
      </c>
      <c r="C4" s="2">
        <v>44643</v>
      </c>
      <c r="D4" s="1" t="s">
        <v>6</v>
      </c>
      <c r="E4" s="3">
        <v>0.56000000000000005</v>
      </c>
      <c r="F4" s="1">
        <v>2</v>
      </c>
      <c r="G4" s="3">
        <f>E4*F4</f>
        <v>1.1200000000000001</v>
      </c>
      <c r="H4" s="81">
        <f>G4*$I$2</f>
        <v>0.22400000000000003</v>
      </c>
    </row>
    <row r="5" spans="2:10">
      <c r="B5" s="91">
        <v>2</v>
      </c>
      <c r="C5" s="2">
        <v>44647</v>
      </c>
      <c r="D5" s="1" t="s">
        <v>7</v>
      </c>
      <c r="E5" s="3">
        <v>0.21</v>
      </c>
      <c r="F5" s="1">
        <v>3</v>
      </c>
      <c r="G5" s="3">
        <f t="shared" ref="G5:G9" si="0">E5*F5</f>
        <v>0.63</v>
      </c>
      <c r="H5" s="81">
        <f t="shared" ref="H5:H9" si="1">G5*$I$2</f>
        <v>0.126</v>
      </c>
    </row>
    <row r="6" spans="2:10">
      <c r="B6" s="91">
        <v>3</v>
      </c>
      <c r="C6" s="2">
        <v>44647</v>
      </c>
      <c r="D6" s="1" t="s">
        <v>8</v>
      </c>
      <c r="E6" s="3">
        <v>0.89</v>
      </c>
      <c r="F6" s="1">
        <v>1</v>
      </c>
      <c r="G6" s="3">
        <f t="shared" si="0"/>
        <v>0.89</v>
      </c>
      <c r="H6" s="81">
        <f t="shared" si="1"/>
        <v>0.17800000000000002</v>
      </c>
    </row>
    <row r="7" spans="2:10">
      <c r="B7" s="91">
        <v>4</v>
      </c>
      <c r="C7" s="2">
        <v>44648</v>
      </c>
      <c r="D7" s="1" t="s">
        <v>9</v>
      </c>
      <c r="E7" s="3">
        <v>0.24</v>
      </c>
      <c r="F7" s="1">
        <v>4</v>
      </c>
      <c r="G7" s="3">
        <f t="shared" si="0"/>
        <v>0.96</v>
      </c>
      <c r="H7" s="81">
        <f t="shared" si="1"/>
        <v>0.192</v>
      </c>
    </row>
    <row r="8" spans="2:10">
      <c r="B8" s="91">
        <v>5</v>
      </c>
      <c r="C8" s="2">
        <v>44649</v>
      </c>
      <c r="D8" s="1" t="s">
        <v>10</v>
      </c>
      <c r="E8" s="3">
        <v>0.35</v>
      </c>
      <c r="F8" s="1">
        <v>6</v>
      </c>
      <c r="G8" s="3">
        <f t="shared" si="0"/>
        <v>2.0999999999999996</v>
      </c>
      <c r="H8" s="81">
        <f t="shared" si="1"/>
        <v>0.41999999999999993</v>
      </c>
    </row>
    <row r="9" spans="2:10">
      <c r="B9" s="91">
        <v>6</v>
      </c>
      <c r="C9" s="2">
        <v>44649</v>
      </c>
      <c r="D9" s="1" t="s">
        <v>11</v>
      </c>
      <c r="E9" s="3">
        <v>0.87</v>
      </c>
      <c r="F9" s="1">
        <v>2</v>
      </c>
      <c r="G9" s="3">
        <f t="shared" si="0"/>
        <v>1.74</v>
      </c>
      <c r="H9" s="81">
        <f t="shared" si="1"/>
        <v>0.34800000000000003</v>
      </c>
    </row>
    <row r="10" spans="2:10">
      <c r="B10" s="1"/>
      <c r="C10" s="1"/>
      <c r="D10" s="1" t="s">
        <v>12</v>
      </c>
      <c r="E10" s="3">
        <f>SUM(E4:E9)</f>
        <v>3.12</v>
      </c>
      <c r="F10" s="82">
        <f t="shared" ref="F10:H10" si="2">SUM(F4:F9)</f>
        <v>18</v>
      </c>
      <c r="G10" s="3">
        <f t="shared" si="2"/>
        <v>7.4399999999999995</v>
      </c>
      <c r="H10" s="3">
        <f t="shared" si="2"/>
        <v>1.488</v>
      </c>
    </row>
    <row r="11" spans="2:10">
      <c r="D11" s="83" t="s">
        <v>44</v>
      </c>
      <c r="E11" s="81">
        <f>AVERAGE(E4:E9)</f>
        <v>0.52</v>
      </c>
      <c r="F11" s="81">
        <f t="shared" ref="F11:H11" si="3">AVERAGE(F4:F9)</f>
        <v>3</v>
      </c>
      <c r="G11" s="81">
        <f t="shared" si="3"/>
        <v>1.24</v>
      </c>
      <c r="H11" s="81">
        <f t="shared" si="3"/>
        <v>0.248</v>
      </c>
    </row>
    <row r="16" spans="2:10">
      <c r="B16" s="78">
        <v>44897</v>
      </c>
      <c r="C16" s="78">
        <v>44897</v>
      </c>
      <c r="D16" s="79">
        <v>0.375</v>
      </c>
      <c r="E16" s="79">
        <v>0.375</v>
      </c>
      <c r="F16" t="s">
        <v>264</v>
      </c>
      <c r="G16" t="s">
        <v>271</v>
      </c>
      <c r="H16" t="s">
        <v>278</v>
      </c>
      <c r="I16" t="s">
        <v>290</v>
      </c>
      <c r="J16" t="s">
        <v>303</v>
      </c>
    </row>
    <row r="17" spans="2:10">
      <c r="B17" s="78">
        <v>44898</v>
      </c>
      <c r="C17" s="78">
        <v>44900</v>
      </c>
      <c r="D17" s="79">
        <v>0.41666666666666702</v>
      </c>
      <c r="E17" s="79">
        <v>0.39583333333333331</v>
      </c>
      <c r="F17" t="s">
        <v>265</v>
      </c>
      <c r="G17" t="s">
        <v>272</v>
      </c>
      <c r="H17" t="s">
        <v>279</v>
      </c>
      <c r="I17" t="s">
        <v>291</v>
      </c>
      <c r="J17" t="s">
        <v>304</v>
      </c>
    </row>
    <row r="18" spans="2:10">
      <c r="B18" s="78">
        <v>44899</v>
      </c>
      <c r="C18" s="78">
        <v>44901</v>
      </c>
      <c r="D18" s="79">
        <v>0.45833333333333298</v>
      </c>
      <c r="E18" s="79">
        <v>0.41666666666666702</v>
      </c>
      <c r="F18" t="s">
        <v>266</v>
      </c>
      <c r="G18" t="s">
        <v>273</v>
      </c>
      <c r="H18" t="s">
        <v>280</v>
      </c>
      <c r="I18" t="s">
        <v>292</v>
      </c>
      <c r="J18" t="s">
        <v>305</v>
      </c>
    </row>
    <row r="19" spans="2:10">
      <c r="B19" s="78">
        <v>44900</v>
      </c>
      <c r="C19" s="78">
        <v>44902</v>
      </c>
      <c r="D19" s="79">
        <v>0.5</v>
      </c>
      <c r="E19" s="79">
        <v>0.4375</v>
      </c>
      <c r="F19" t="s">
        <v>267</v>
      </c>
      <c r="G19" t="s">
        <v>274</v>
      </c>
      <c r="H19" t="s">
        <v>281</v>
      </c>
      <c r="I19" t="s">
        <v>293</v>
      </c>
      <c r="J19" t="s">
        <v>306</v>
      </c>
    </row>
    <row r="20" spans="2:10">
      <c r="B20" s="78">
        <v>44901</v>
      </c>
      <c r="C20" s="78">
        <v>44903</v>
      </c>
      <c r="D20" s="79">
        <v>0.54166666666666696</v>
      </c>
      <c r="E20" s="79">
        <v>0.45833333333333298</v>
      </c>
      <c r="F20" t="s">
        <v>268</v>
      </c>
      <c r="G20" t="s">
        <v>275</v>
      </c>
      <c r="H20" t="s">
        <v>282</v>
      </c>
      <c r="I20" t="s">
        <v>294</v>
      </c>
      <c r="J20" t="s">
        <v>303</v>
      </c>
    </row>
    <row r="21" spans="2:10">
      <c r="B21" s="78">
        <v>44902</v>
      </c>
      <c r="C21" s="78">
        <v>44904</v>
      </c>
      <c r="D21" s="79">
        <v>0.58333333333333304</v>
      </c>
      <c r="E21" s="79">
        <v>0.47916666666666702</v>
      </c>
      <c r="F21" t="s">
        <v>269</v>
      </c>
      <c r="G21" t="s">
        <v>276</v>
      </c>
      <c r="H21" t="s">
        <v>283</v>
      </c>
      <c r="I21" t="s">
        <v>295</v>
      </c>
      <c r="J21" t="s">
        <v>304</v>
      </c>
    </row>
    <row r="22" spans="2:10">
      <c r="B22" s="78">
        <v>44903</v>
      </c>
      <c r="C22" s="78">
        <v>44907</v>
      </c>
      <c r="D22" s="79">
        <v>0.625</v>
      </c>
      <c r="E22" s="79">
        <v>0.5</v>
      </c>
      <c r="F22" t="s">
        <v>270</v>
      </c>
      <c r="G22" t="s">
        <v>277</v>
      </c>
      <c r="H22" t="s">
        <v>284</v>
      </c>
      <c r="I22" t="s">
        <v>296</v>
      </c>
      <c r="J22" t="s">
        <v>305</v>
      </c>
    </row>
    <row r="23" spans="2:10">
      <c r="B23" s="78">
        <v>44904</v>
      </c>
      <c r="C23" s="78">
        <v>44908</v>
      </c>
      <c r="D23" s="79">
        <v>0.66666666666666696</v>
      </c>
      <c r="E23" s="79">
        <v>0.52083333333333304</v>
      </c>
      <c r="F23" t="s">
        <v>264</v>
      </c>
      <c r="G23" t="s">
        <v>271</v>
      </c>
      <c r="H23" t="s">
        <v>285</v>
      </c>
      <c r="I23" t="s">
        <v>297</v>
      </c>
      <c r="J23" t="s">
        <v>306</v>
      </c>
    </row>
    <row r="24" spans="2:10">
      <c r="B24" s="78">
        <v>44905</v>
      </c>
      <c r="C24" s="78">
        <v>44909</v>
      </c>
      <c r="D24" s="79">
        <v>0.70833333333333304</v>
      </c>
      <c r="E24" s="79">
        <v>0.54166666666666696</v>
      </c>
      <c r="G24" t="s">
        <v>272</v>
      </c>
      <c r="H24" t="s">
        <v>286</v>
      </c>
      <c r="I24" t="s">
        <v>298</v>
      </c>
      <c r="J24" t="s">
        <v>303</v>
      </c>
    </row>
    <row r="25" spans="2:10">
      <c r="B25" s="78">
        <v>44906</v>
      </c>
      <c r="E25" s="79">
        <v>0.5625</v>
      </c>
      <c r="H25" t="s">
        <v>287</v>
      </c>
      <c r="I25" t="s">
        <v>299</v>
      </c>
    </row>
    <row r="26" spans="2:10">
      <c r="B26" s="78">
        <v>44907</v>
      </c>
      <c r="H26" t="s">
        <v>288</v>
      </c>
      <c r="I26" t="s">
        <v>300</v>
      </c>
    </row>
    <row r="27" spans="2:10">
      <c r="H27" t="s">
        <v>289</v>
      </c>
      <c r="I27" t="s">
        <v>301</v>
      </c>
    </row>
    <row r="28" spans="2:10">
      <c r="H28" t="s">
        <v>278</v>
      </c>
      <c r="I28" t="s">
        <v>302</v>
      </c>
    </row>
    <row r="29" spans="2:10">
      <c r="I29" t="s">
        <v>291</v>
      </c>
    </row>
    <row r="30" spans="2:10">
      <c r="I30" t="s">
        <v>292</v>
      </c>
    </row>
    <row r="31" spans="2:10">
      <c r="I31" t="s">
        <v>293</v>
      </c>
    </row>
    <row r="32" spans="2:10">
      <c r="I32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22"/>
  <sheetViews>
    <sheetView topLeftCell="A4" zoomScale="140" zoomScaleNormal="140" workbookViewId="0">
      <selection activeCell="G23" sqref="G23"/>
    </sheetView>
  </sheetViews>
  <sheetFormatPr defaultRowHeight="15"/>
  <cols>
    <col min="1" max="1" width="16.85546875" style="7" bestFit="1" customWidth="1"/>
    <col min="2" max="2" width="9.7109375" style="7" customWidth="1"/>
    <col min="3" max="3" width="12.42578125" style="7" customWidth="1"/>
    <col min="4" max="4" width="9.28515625" style="7" bestFit="1" customWidth="1"/>
    <col min="5" max="5" width="10.42578125" style="7" bestFit="1" customWidth="1"/>
    <col min="6" max="8" width="9.28515625" style="7" bestFit="1" customWidth="1"/>
    <col min="9" max="9" width="10.42578125" style="7" bestFit="1" customWidth="1"/>
    <col min="10" max="256" width="9.140625" style="7"/>
    <col min="257" max="257" width="16.85546875" style="7" bestFit="1" customWidth="1"/>
    <col min="258" max="258" width="9.7109375" style="7" customWidth="1"/>
    <col min="259" max="259" width="12.42578125" style="7" customWidth="1"/>
    <col min="260" max="512" width="9.140625" style="7"/>
    <col min="513" max="513" width="16.85546875" style="7" bestFit="1" customWidth="1"/>
    <col min="514" max="514" width="9.7109375" style="7" customWidth="1"/>
    <col min="515" max="515" width="12.42578125" style="7" customWidth="1"/>
    <col min="516" max="768" width="9.140625" style="7"/>
    <col min="769" max="769" width="16.85546875" style="7" bestFit="1" customWidth="1"/>
    <col min="770" max="770" width="9.7109375" style="7" customWidth="1"/>
    <col min="771" max="771" width="12.42578125" style="7" customWidth="1"/>
    <col min="772" max="1024" width="9.140625" style="7"/>
    <col min="1025" max="1025" width="16.85546875" style="7" bestFit="1" customWidth="1"/>
    <col min="1026" max="1026" width="9.7109375" style="7" customWidth="1"/>
    <col min="1027" max="1027" width="12.42578125" style="7" customWidth="1"/>
    <col min="1028" max="1280" width="9.140625" style="7"/>
    <col min="1281" max="1281" width="16.85546875" style="7" bestFit="1" customWidth="1"/>
    <col min="1282" max="1282" width="9.7109375" style="7" customWidth="1"/>
    <col min="1283" max="1283" width="12.42578125" style="7" customWidth="1"/>
    <col min="1284" max="1536" width="9.140625" style="7"/>
    <col min="1537" max="1537" width="16.85546875" style="7" bestFit="1" customWidth="1"/>
    <col min="1538" max="1538" width="9.7109375" style="7" customWidth="1"/>
    <col min="1539" max="1539" width="12.42578125" style="7" customWidth="1"/>
    <col min="1540" max="1792" width="9.140625" style="7"/>
    <col min="1793" max="1793" width="16.85546875" style="7" bestFit="1" customWidth="1"/>
    <col min="1794" max="1794" width="9.7109375" style="7" customWidth="1"/>
    <col min="1795" max="1795" width="12.42578125" style="7" customWidth="1"/>
    <col min="1796" max="2048" width="9.140625" style="7"/>
    <col min="2049" max="2049" width="16.85546875" style="7" bestFit="1" customWidth="1"/>
    <col min="2050" max="2050" width="9.7109375" style="7" customWidth="1"/>
    <col min="2051" max="2051" width="12.42578125" style="7" customWidth="1"/>
    <col min="2052" max="2304" width="9.140625" style="7"/>
    <col min="2305" max="2305" width="16.85546875" style="7" bestFit="1" customWidth="1"/>
    <col min="2306" max="2306" width="9.7109375" style="7" customWidth="1"/>
    <col min="2307" max="2307" width="12.42578125" style="7" customWidth="1"/>
    <col min="2308" max="2560" width="9.140625" style="7"/>
    <col min="2561" max="2561" width="16.85546875" style="7" bestFit="1" customWidth="1"/>
    <col min="2562" max="2562" width="9.7109375" style="7" customWidth="1"/>
    <col min="2563" max="2563" width="12.42578125" style="7" customWidth="1"/>
    <col min="2564" max="2816" width="9.140625" style="7"/>
    <col min="2817" max="2817" width="16.85546875" style="7" bestFit="1" customWidth="1"/>
    <col min="2818" max="2818" width="9.7109375" style="7" customWidth="1"/>
    <col min="2819" max="2819" width="12.42578125" style="7" customWidth="1"/>
    <col min="2820" max="3072" width="9.140625" style="7"/>
    <col min="3073" max="3073" width="16.85546875" style="7" bestFit="1" customWidth="1"/>
    <col min="3074" max="3074" width="9.7109375" style="7" customWidth="1"/>
    <col min="3075" max="3075" width="12.42578125" style="7" customWidth="1"/>
    <col min="3076" max="3328" width="9.140625" style="7"/>
    <col min="3329" max="3329" width="16.85546875" style="7" bestFit="1" customWidth="1"/>
    <col min="3330" max="3330" width="9.7109375" style="7" customWidth="1"/>
    <col min="3331" max="3331" width="12.42578125" style="7" customWidth="1"/>
    <col min="3332" max="3584" width="9.140625" style="7"/>
    <col min="3585" max="3585" width="16.85546875" style="7" bestFit="1" customWidth="1"/>
    <col min="3586" max="3586" width="9.7109375" style="7" customWidth="1"/>
    <col min="3587" max="3587" width="12.42578125" style="7" customWidth="1"/>
    <col min="3588" max="3840" width="9.140625" style="7"/>
    <col min="3841" max="3841" width="16.85546875" style="7" bestFit="1" customWidth="1"/>
    <col min="3842" max="3842" width="9.7109375" style="7" customWidth="1"/>
    <col min="3843" max="3843" width="12.42578125" style="7" customWidth="1"/>
    <col min="3844" max="4096" width="9.140625" style="7"/>
    <col min="4097" max="4097" width="16.85546875" style="7" bestFit="1" customWidth="1"/>
    <col min="4098" max="4098" width="9.7109375" style="7" customWidth="1"/>
    <col min="4099" max="4099" width="12.42578125" style="7" customWidth="1"/>
    <col min="4100" max="4352" width="9.140625" style="7"/>
    <col min="4353" max="4353" width="16.85546875" style="7" bestFit="1" customWidth="1"/>
    <col min="4354" max="4354" width="9.7109375" style="7" customWidth="1"/>
    <col min="4355" max="4355" width="12.42578125" style="7" customWidth="1"/>
    <col min="4356" max="4608" width="9.140625" style="7"/>
    <col min="4609" max="4609" width="16.85546875" style="7" bestFit="1" customWidth="1"/>
    <col min="4610" max="4610" width="9.7109375" style="7" customWidth="1"/>
    <col min="4611" max="4611" width="12.42578125" style="7" customWidth="1"/>
    <col min="4612" max="4864" width="9.140625" style="7"/>
    <col min="4865" max="4865" width="16.85546875" style="7" bestFit="1" customWidth="1"/>
    <col min="4866" max="4866" width="9.7109375" style="7" customWidth="1"/>
    <col min="4867" max="4867" width="12.42578125" style="7" customWidth="1"/>
    <col min="4868" max="5120" width="9.140625" style="7"/>
    <col min="5121" max="5121" width="16.85546875" style="7" bestFit="1" customWidth="1"/>
    <col min="5122" max="5122" width="9.7109375" style="7" customWidth="1"/>
    <col min="5123" max="5123" width="12.42578125" style="7" customWidth="1"/>
    <col min="5124" max="5376" width="9.140625" style="7"/>
    <col min="5377" max="5377" width="16.85546875" style="7" bestFit="1" customWidth="1"/>
    <col min="5378" max="5378" width="9.7109375" style="7" customWidth="1"/>
    <col min="5379" max="5379" width="12.42578125" style="7" customWidth="1"/>
    <col min="5380" max="5632" width="9.140625" style="7"/>
    <col min="5633" max="5633" width="16.85546875" style="7" bestFit="1" customWidth="1"/>
    <col min="5634" max="5634" width="9.7109375" style="7" customWidth="1"/>
    <col min="5635" max="5635" width="12.42578125" style="7" customWidth="1"/>
    <col min="5636" max="5888" width="9.140625" style="7"/>
    <col min="5889" max="5889" width="16.85546875" style="7" bestFit="1" customWidth="1"/>
    <col min="5890" max="5890" width="9.7109375" style="7" customWidth="1"/>
    <col min="5891" max="5891" width="12.42578125" style="7" customWidth="1"/>
    <col min="5892" max="6144" width="9.140625" style="7"/>
    <col min="6145" max="6145" width="16.85546875" style="7" bestFit="1" customWidth="1"/>
    <col min="6146" max="6146" width="9.7109375" style="7" customWidth="1"/>
    <col min="6147" max="6147" width="12.42578125" style="7" customWidth="1"/>
    <col min="6148" max="6400" width="9.140625" style="7"/>
    <col min="6401" max="6401" width="16.85546875" style="7" bestFit="1" customWidth="1"/>
    <col min="6402" max="6402" width="9.7109375" style="7" customWidth="1"/>
    <col min="6403" max="6403" width="12.42578125" style="7" customWidth="1"/>
    <col min="6404" max="6656" width="9.140625" style="7"/>
    <col min="6657" max="6657" width="16.85546875" style="7" bestFit="1" customWidth="1"/>
    <col min="6658" max="6658" width="9.7109375" style="7" customWidth="1"/>
    <col min="6659" max="6659" width="12.42578125" style="7" customWidth="1"/>
    <col min="6660" max="6912" width="9.140625" style="7"/>
    <col min="6913" max="6913" width="16.85546875" style="7" bestFit="1" customWidth="1"/>
    <col min="6914" max="6914" width="9.7109375" style="7" customWidth="1"/>
    <col min="6915" max="6915" width="12.42578125" style="7" customWidth="1"/>
    <col min="6916" max="7168" width="9.140625" style="7"/>
    <col min="7169" max="7169" width="16.85546875" style="7" bestFit="1" customWidth="1"/>
    <col min="7170" max="7170" width="9.7109375" style="7" customWidth="1"/>
    <col min="7171" max="7171" width="12.42578125" style="7" customWidth="1"/>
    <col min="7172" max="7424" width="9.140625" style="7"/>
    <col min="7425" max="7425" width="16.85546875" style="7" bestFit="1" customWidth="1"/>
    <col min="7426" max="7426" width="9.7109375" style="7" customWidth="1"/>
    <col min="7427" max="7427" width="12.42578125" style="7" customWidth="1"/>
    <col min="7428" max="7680" width="9.140625" style="7"/>
    <col min="7681" max="7681" width="16.85546875" style="7" bestFit="1" customWidth="1"/>
    <col min="7682" max="7682" width="9.7109375" style="7" customWidth="1"/>
    <col min="7683" max="7683" width="12.42578125" style="7" customWidth="1"/>
    <col min="7684" max="7936" width="9.140625" style="7"/>
    <col min="7937" max="7937" width="16.85546875" style="7" bestFit="1" customWidth="1"/>
    <col min="7938" max="7938" width="9.7109375" style="7" customWidth="1"/>
    <col min="7939" max="7939" width="12.42578125" style="7" customWidth="1"/>
    <col min="7940" max="8192" width="9.140625" style="7"/>
    <col min="8193" max="8193" width="16.85546875" style="7" bestFit="1" customWidth="1"/>
    <col min="8194" max="8194" width="9.7109375" style="7" customWidth="1"/>
    <col min="8195" max="8195" width="12.42578125" style="7" customWidth="1"/>
    <col min="8196" max="8448" width="9.140625" style="7"/>
    <col min="8449" max="8449" width="16.85546875" style="7" bestFit="1" customWidth="1"/>
    <col min="8450" max="8450" width="9.7109375" style="7" customWidth="1"/>
    <col min="8451" max="8451" width="12.42578125" style="7" customWidth="1"/>
    <col min="8452" max="8704" width="9.140625" style="7"/>
    <col min="8705" max="8705" width="16.85546875" style="7" bestFit="1" customWidth="1"/>
    <col min="8706" max="8706" width="9.7109375" style="7" customWidth="1"/>
    <col min="8707" max="8707" width="12.42578125" style="7" customWidth="1"/>
    <col min="8708" max="8960" width="9.140625" style="7"/>
    <col min="8961" max="8961" width="16.85546875" style="7" bestFit="1" customWidth="1"/>
    <col min="8962" max="8962" width="9.7109375" style="7" customWidth="1"/>
    <col min="8963" max="8963" width="12.42578125" style="7" customWidth="1"/>
    <col min="8964" max="9216" width="9.140625" style="7"/>
    <col min="9217" max="9217" width="16.85546875" style="7" bestFit="1" customWidth="1"/>
    <col min="9218" max="9218" width="9.7109375" style="7" customWidth="1"/>
    <col min="9219" max="9219" width="12.42578125" style="7" customWidth="1"/>
    <col min="9220" max="9472" width="9.140625" style="7"/>
    <col min="9473" max="9473" width="16.85546875" style="7" bestFit="1" customWidth="1"/>
    <col min="9474" max="9474" width="9.7109375" style="7" customWidth="1"/>
    <col min="9475" max="9475" width="12.42578125" style="7" customWidth="1"/>
    <col min="9476" max="9728" width="9.140625" style="7"/>
    <col min="9729" max="9729" width="16.85546875" style="7" bestFit="1" customWidth="1"/>
    <col min="9730" max="9730" width="9.7109375" style="7" customWidth="1"/>
    <col min="9731" max="9731" width="12.42578125" style="7" customWidth="1"/>
    <col min="9732" max="9984" width="9.140625" style="7"/>
    <col min="9985" max="9985" width="16.85546875" style="7" bestFit="1" customWidth="1"/>
    <col min="9986" max="9986" width="9.7109375" style="7" customWidth="1"/>
    <col min="9987" max="9987" width="12.42578125" style="7" customWidth="1"/>
    <col min="9988" max="10240" width="9.140625" style="7"/>
    <col min="10241" max="10241" width="16.85546875" style="7" bestFit="1" customWidth="1"/>
    <col min="10242" max="10242" width="9.7109375" style="7" customWidth="1"/>
    <col min="10243" max="10243" width="12.42578125" style="7" customWidth="1"/>
    <col min="10244" max="10496" width="9.140625" style="7"/>
    <col min="10497" max="10497" width="16.85546875" style="7" bestFit="1" customWidth="1"/>
    <col min="10498" max="10498" width="9.7109375" style="7" customWidth="1"/>
    <col min="10499" max="10499" width="12.42578125" style="7" customWidth="1"/>
    <col min="10500" max="10752" width="9.140625" style="7"/>
    <col min="10753" max="10753" width="16.85546875" style="7" bestFit="1" customWidth="1"/>
    <col min="10754" max="10754" width="9.7109375" style="7" customWidth="1"/>
    <col min="10755" max="10755" width="12.42578125" style="7" customWidth="1"/>
    <col min="10756" max="11008" width="9.140625" style="7"/>
    <col min="11009" max="11009" width="16.85546875" style="7" bestFit="1" customWidth="1"/>
    <col min="11010" max="11010" width="9.7109375" style="7" customWidth="1"/>
    <col min="11011" max="11011" width="12.42578125" style="7" customWidth="1"/>
    <col min="11012" max="11264" width="9.140625" style="7"/>
    <col min="11265" max="11265" width="16.85546875" style="7" bestFit="1" customWidth="1"/>
    <col min="11266" max="11266" width="9.7109375" style="7" customWidth="1"/>
    <col min="11267" max="11267" width="12.42578125" style="7" customWidth="1"/>
    <col min="11268" max="11520" width="9.140625" style="7"/>
    <col min="11521" max="11521" width="16.85546875" style="7" bestFit="1" customWidth="1"/>
    <col min="11522" max="11522" width="9.7109375" style="7" customWidth="1"/>
    <col min="11523" max="11523" width="12.42578125" style="7" customWidth="1"/>
    <col min="11524" max="11776" width="9.140625" style="7"/>
    <col min="11777" max="11777" width="16.85546875" style="7" bestFit="1" customWidth="1"/>
    <col min="11778" max="11778" width="9.7109375" style="7" customWidth="1"/>
    <col min="11779" max="11779" width="12.42578125" style="7" customWidth="1"/>
    <col min="11780" max="12032" width="9.140625" style="7"/>
    <col min="12033" max="12033" width="16.85546875" style="7" bestFit="1" customWidth="1"/>
    <col min="12034" max="12034" width="9.7109375" style="7" customWidth="1"/>
    <col min="12035" max="12035" width="12.42578125" style="7" customWidth="1"/>
    <col min="12036" max="12288" width="9.140625" style="7"/>
    <col min="12289" max="12289" width="16.85546875" style="7" bestFit="1" customWidth="1"/>
    <col min="12290" max="12290" width="9.7109375" style="7" customWidth="1"/>
    <col min="12291" max="12291" width="12.42578125" style="7" customWidth="1"/>
    <col min="12292" max="12544" width="9.140625" style="7"/>
    <col min="12545" max="12545" width="16.85546875" style="7" bestFit="1" customWidth="1"/>
    <col min="12546" max="12546" width="9.7109375" style="7" customWidth="1"/>
    <col min="12547" max="12547" width="12.42578125" style="7" customWidth="1"/>
    <col min="12548" max="12800" width="9.140625" style="7"/>
    <col min="12801" max="12801" width="16.85546875" style="7" bestFit="1" customWidth="1"/>
    <col min="12802" max="12802" width="9.7109375" style="7" customWidth="1"/>
    <col min="12803" max="12803" width="12.42578125" style="7" customWidth="1"/>
    <col min="12804" max="13056" width="9.140625" style="7"/>
    <col min="13057" max="13057" width="16.85546875" style="7" bestFit="1" customWidth="1"/>
    <col min="13058" max="13058" width="9.7109375" style="7" customWidth="1"/>
    <col min="13059" max="13059" width="12.42578125" style="7" customWidth="1"/>
    <col min="13060" max="13312" width="9.140625" style="7"/>
    <col min="13313" max="13313" width="16.85546875" style="7" bestFit="1" customWidth="1"/>
    <col min="13314" max="13314" width="9.7109375" style="7" customWidth="1"/>
    <col min="13315" max="13315" width="12.42578125" style="7" customWidth="1"/>
    <col min="13316" max="13568" width="9.140625" style="7"/>
    <col min="13569" max="13569" width="16.85546875" style="7" bestFit="1" customWidth="1"/>
    <col min="13570" max="13570" width="9.7109375" style="7" customWidth="1"/>
    <col min="13571" max="13571" width="12.42578125" style="7" customWidth="1"/>
    <col min="13572" max="13824" width="9.140625" style="7"/>
    <col min="13825" max="13825" width="16.85546875" style="7" bestFit="1" customWidth="1"/>
    <col min="13826" max="13826" width="9.7109375" style="7" customWidth="1"/>
    <col min="13827" max="13827" width="12.42578125" style="7" customWidth="1"/>
    <col min="13828" max="14080" width="9.140625" style="7"/>
    <col min="14081" max="14081" width="16.85546875" style="7" bestFit="1" customWidth="1"/>
    <col min="14082" max="14082" width="9.7109375" style="7" customWidth="1"/>
    <col min="14083" max="14083" width="12.42578125" style="7" customWidth="1"/>
    <col min="14084" max="14336" width="9.140625" style="7"/>
    <col min="14337" max="14337" width="16.85546875" style="7" bestFit="1" customWidth="1"/>
    <col min="14338" max="14338" width="9.7109375" style="7" customWidth="1"/>
    <col min="14339" max="14339" width="12.42578125" style="7" customWidth="1"/>
    <col min="14340" max="14592" width="9.140625" style="7"/>
    <col min="14593" max="14593" width="16.85546875" style="7" bestFit="1" customWidth="1"/>
    <col min="14594" max="14594" width="9.7109375" style="7" customWidth="1"/>
    <col min="14595" max="14595" width="12.42578125" style="7" customWidth="1"/>
    <col min="14596" max="14848" width="9.140625" style="7"/>
    <col min="14849" max="14849" width="16.85546875" style="7" bestFit="1" customWidth="1"/>
    <col min="14850" max="14850" width="9.7109375" style="7" customWidth="1"/>
    <col min="14851" max="14851" width="12.42578125" style="7" customWidth="1"/>
    <col min="14852" max="15104" width="9.140625" style="7"/>
    <col min="15105" max="15105" width="16.85546875" style="7" bestFit="1" customWidth="1"/>
    <col min="15106" max="15106" width="9.7109375" style="7" customWidth="1"/>
    <col min="15107" max="15107" width="12.42578125" style="7" customWidth="1"/>
    <col min="15108" max="15360" width="9.140625" style="7"/>
    <col min="15361" max="15361" width="16.85546875" style="7" bestFit="1" customWidth="1"/>
    <col min="15362" max="15362" width="9.7109375" style="7" customWidth="1"/>
    <col min="15363" max="15363" width="12.42578125" style="7" customWidth="1"/>
    <col min="15364" max="15616" width="9.140625" style="7"/>
    <col min="15617" max="15617" width="16.85546875" style="7" bestFit="1" customWidth="1"/>
    <col min="15618" max="15618" width="9.7109375" style="7" customWidth="1"/>
    <col min="15619" max="15619" width="12.42578125" style="7" customWidth="1"/>
    <col min="15620" max="15872" width="9.140625" style="7"/>
    <col min="15873" max="15873" width="16.85546875" style="7" bestFit="1" customWidth="1"/>
    <col min="15874" max="15874" width="9.7109375" style="7" customWidth="1"/>
    <col min="15875" max="15875" width="12.42578125" style="7" customWidth="1"/>
    <col min="15876" max="16128" width="9.140625" style="7"/>
    <col min="16129" max="16129" width="16.85546875" style="7" bestFit="1" customWidth="1"/>
    <col min="16130" max="16130" width="9.7109375" style="7" customWidth="1"/>
    <col min="16131" max="16131" width="12.42578125" style="7" customWidth="1"/>
    <col min="16132" max="16384" width="9.140625" style="7"/>
  </cols>
  <sheetData>
    <row r="1" spans="1:21" ht="16.5" thickBot="1">
      <c r="A1" s="4"/>
      <c r="B1" s="4"/>
      <c r="C1" s="4"/>
      <c r="D1" s="4"/>
      <c r="E1" s="4"/>
      <c r="F1" s="4"/>
      <c r="G1" s="4"/>
      <c r="H1" s="5" t="s">
        <v>13</v>
      </c>
      <c r="I1" s="6">
        <v>3</v>
      </c>
      <c r="K1" s="8" t="s">
        <v>14</v>
      </c>
      <c r="L1" s="9"/>
      <c r="M1" s="9"/>
      <c r="N1" s="9"/>
      <c r="O1" s="9"/>
      <c r="P1" s="9"/>
      <c r="Q1" s="9"/>
      <c r="R1" s="9"/>
      <c r="S1" s="9"/>
      <c r="T1" s="9"/>
      <c r="U1" s="10"/>
    </row>
    <row r="2" spans="1:21">
      <c r="A2" s="4"/>
      <c r="B2" s="4"/>
      <c r="C2" s="4"/>
      <c r="D2" s="4"/>
      <c r="E2" s="4"/>
      <c r="F2" s="4"/>
      <c r="G2" s="4"/>
      <c r="H2" s="4"/>
      <c r="I2" s="4"/>
      <c r="K2" s="11" t="s">
        <v>15</v>
      </c>
      <c r="L2" s="12"/>
      <c r="M2" s="12"/>
      <c r="N2" s="12"/>
      <c r="O2" s="12"/>
      <c r="P2" s="12"/>
      <c r="Q2" s="12"/>
      <c r="R2" s="12"/>
      <c r="S2" s="12"/>
      <c r="T2" s="12"/>
      <c r="U2" s="13"/>
    </row>
    <row r="3" spans="1:21">
      <c r="A3" s="4"/>
      <c r="B3" s="4"/>
      <c r="C3" s="4"/>
      <c r="D3" s="4"/>
      <c r="E3" s="4"/>
      <c r="F3" s="4"/>
      <c r="G3" s="4"/>
      <c r="H3" s="4"/>
      <c r="I3" s="4"/>
      <c r="K3" s="11" t="s">
        <v>16</v>
      </c>
      <c r="L3" s="12"/>
      <c r="M3" s="12"/>
      <c r="N3" s="12"/>
      <c r="O3" s="12"/>
      <c r="P3" s="12"/>
      <c r="Q3" s="12"/>
      <c r="R3" s="12"/>
      <c r="S3" s="12"/>
      <c r="T3" s="12"/>
      <c r="U3" s="13"/>
    </row>
    <row r="4" spans="1:21" ht="15.75" thickBot="1">
      <c r="A4" s="14"/>
      <c r="B4" s="4"/>
      <c r="C4" s="4"/>
      <c r="D4" s="4"/>
      <c r="E4" s="4"/>
      <c r="F4" s="15">
        <v>0.14000000000000001</v>
      </c>
      <c r="G4" s="16">
        <v>0.1</v>
      </c>
      <c r="H4" s="16">
        <v>0.03</v>
      </c>
      <c r="I4" s="4"/>
      <c r="K4" s="11" t="s">
        <v>17</v>
      </c>
      <c r="L4" s="12"/>
      <c r="M4" s="12"/>
      <c r="N4" s="12"/>
      <c r="O4" s="12"/>
      <c r="P4" s="12"/>
      <c r="Q4" s="12"/>
      <c r="R4" s="12"/>
      <c r="S4" s="12"/>
      <c r="T4" s="12"/>
      <c r="U4" s="13"/>
    </row>
    <row r="5" spans="1:21" ht="26.25" thickBot="1">
      <c r="A5" s="17" t="s">
        <v>18</v>
      </c>
      <c r="B5" s="18" t="s">
        <v>19</v>
      </c>
      <c r="C5" s="19" t="s">
        <v>20</v>
      </c>
      <c r="D5" s="20" t="s">
        <v>21</v>
      </c>
      <c r="E5" s="19" t="s">
        <v>22</v>
      </c>
      <c r="F5" s="19" t="s">
        <v>23</v>
      </c>
      <c r="G5" s="19" t="s">
        <v>24</v>
      </c>
      <c r="H5" s="19" t="s">
        <v>25</v>
      </c>
      <c r="I5" s="21" t="s">
        <v>26</v>
      </c>
      <c r="K5" s="11" t="s">
        <v>27</v>
      </c>
      <c r="L5" s="12"/>
      <c r="M5" s="12"/>
      <c r="N5" s="12"/>
      <c r="O5" s="12"/>
      <c r="P5" s="12"/>
      <c r="Q5" s="12"/>
      <c r="R5" s="12"/>
      <c r="S5" s="12"/>
      <c r="T5" s="12"/>
      <c r="U5" s="13"/>
    </row>
    <row r="6" spans="1:21">
      <c r="A6" s="22" t="s">
        <v>28</v>
      </c>
      <c r="B6" s="23"/>
      <c r="C6" s="24">
        <v>110</v>
      </c>
      <c r="D6" s="84">
        <v>0</v>
      </c>
      <c r="E6" s="84">
        <f>C6*$I$1</f>
        <v>330</v>
      </c>
      <c r="F6" s="84">
        <f>E6*$F$4</f>
        <v>46.2</v>
      </c>
      <c r="G6" s="84">
        <f>E6*$G$4</f>
        <v>33</v>
      </c>
      <c r="H6" s="84">
        <f>E6*$H$4</f>
        <v>9.9</v>
      </c>
      <c r="I6" s="85">
        <f>E6-F6-G6-H6+D6</f>
        <v>240.9</v>
      </c>
      <c r="K6" s="11" t="s">
        <v>29</v>
      </c>
      <c r="L6" s="12"/>
      <c r="M6" s="12"/>
      <c r="N6" s="12"/>
      <c r="O6" s="12"/>
      <c r="P6" s="12"/>
      <c r="Q6" s="12"/>
      <c r="R6" s="12"/>
      <c r="S6" s="12"/>
      <c r="T6" s="12"/>
      <c r="U6" s="13"/>
    </row>
    <row r="7" spans="1:21">
      <c r="A7" s="25" t="s">
        <v>30</v>
      </c>
      <c r="B7" s="26"/>
      <c r="C7" s="27">
        <v>125</v>
      </c>
      <c r="D7" s="86">
        <v>30</v>
      </c>
      <c r="E7" s="84">
        <f t="shared" ref="E7:E15" si="0">C7*$I$1</f>
        <v>375</v>
      </c>
      <c r="F7" s="84">
        <f t="shared" ref="F7:F15" si="1">E7*$F$4</f>
        <v>52.500000000000007</v>
      </c>
      <c r="G7" s="84">
        <f t="shared" ref="G7:G15" si="2">E7*$G$4</f>
        <v>37.5</v>
      </c>
      <c r="H7" s="84">
        <f t="shared" ref="H7:H15" si="3">E7*$H$4</f>
        <v>11.25</v>
      </c>
      <c r="I7" s="85">
        <f t="shared" ref="I7:I15" si="4">E7-F7-G7-H7+D7</f>
        <v>303.75</v>
      </c>
      <c r="K7" s="11" t="s">
        <v>31</v>
      </c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>
      <c r="A8" s="25" t="s">
        <v>32</v>
      </c>
      <c r="B8" s="26"/>
      <c r="C8" s="28">
        <v>140</v>
      </c>
      <c r="D8" s="87">
        <v>30</v>
      </c>
      <c r="E8" s="84">
        <f t="shared" si="0"/>
        <v>420</v>
      </c>
      <c r="F8" s="84">
        <f t="shared" si="1"/>
        <v>58.800000000000004</v>
      </c>
      <c r="G8" s="84">
        <f t="shared" si="2"/>
        <v>42</v>
      </c>
      <c r="H8" s="84">
        <f t="shared" si="3"/>
        <v>12.6</v>
      </c>
      <c r="I8" s="85">
        <f t="shared" si="4"/>
        <v>336.59999999999997</v>
      </c>
      <c r="K8" s="11" t="s">
        <v>33</v>
      </c>
      <c r="L8" s="12"/>
      <c r="M8" s="12"/>
      <c r="N8" s="12"/>
      <c r="O8" s="12"/>
      <c r="P8" s="12"/>
      <c r="Q8" s="12"/>
      <c r="R8" s="12"/>
      <c r="S8" s="12"/>
      <c r="T8" s="12"/>
      <c r="U8" s="13"/>
    </row>
    <row r="9" spans="1:21">
      <c r="A9" s="25" t="s">
        <v>34</v>
      </c>
      <c r="B9" s="29"/>
      <c r="C9" s="28">
        <v>142</v>
      </c>
      <c r="D9" s="87">
        <v>30</v>
      </c>
      <c r="E9" s="84">
        <f t="shared" si="0"/>
        <v>426</v>
      </c>
      <c r="F9" s="84">
        <f t="shared" si="1"/>
        <v>59.640000000000008</v>
      </c>
      <c r="G9" s="84">
        <f t="shared" si="2"/>
        <v>42.6</v>
      </c>
      <c r="H9" s="84">
        <f t="shared" si="3"/>
        <v>12.78</v>
      </c>
      <c r="I9" s="85">
        <f t="shared" si="4"/>
        <v>340.98</v>
      </c>
      <c r="K9" s="11" t="s">
        <v>48</v>
      </c>
      <c r="L9" s="12"/>
      <c r="M9" s="12"/>
      <c r="N9" s="12"/>
      <c r="O9" s="12"/>
      <c r="P9" s="12"/>
      <c r="Q9" s="12"/>
      <c r="R9" s="12"/>
      <c r="S9" s="12"/>
      <c r="T9" s="12"/>
      <c r="U9" s="13"/>
    </row>
    <row r="10" spans="1:21">
      <c r="A10" s="25" t="s">
        <v>35</v>
      </c>
      <c r="B10" s="29"/>
      <c r="C10" s="28">
        <v>115</v>
      </c>
      <c r="D10" s="87">
        <v>0</v>
      </c>
      <c r="E10" s="84">
        <f t="shared" si="0"/>
        <v>345</v>
      </c>
      <c r="F10" s="84">
        <f t="shared" si="1"/>
        <v>48.300000000000004</v>
      </c>
      <c r="G10" s="84">
        <f t="shared" si="2"/>
        <v>34.5</v>
      </c>
      <c r="H10" s="84">
        <f t="shared" si="3"/>
        <v>10.35</v>
      </c>
      <c r="I10" s="85">
        <f t="shared" si="4"/>
        <v>251.85</v>
      </c>
      <c r="K10" s="11" t="s">
        <v>49</v>
      </c>
      <c r="L10" s="12"/>
      <c r="M10" s="12"/>
      <c r="N10" s="12"/>
      <c r="O10" s="12"/>
      <c r="P10" s="12"/>
      <c r="Q10" s="12"/>
      <c r="R10" s="12"/>
      <c r="S10" s="12"/>
      <c r="T10" s="12"/>
      <c r="U10" s="13"/>
    </row>
    <row r="11" spans="1:21">
      <c r="A11" s="25" t="s">
        <v>36</v>
      </c>
      <c r="B11" s="29"/>
      <c r="C11" s="28">
        <v>100</v>
      </c>
      <c r="D11" s="87">
        <v>0</v>
      </c>
      <c r="E11" s="84">
        <f t="shared" si="0"/>
        <v>300</v>
      </c>
      <c r="F11" s="84">
        <f t="shared" si="1"/>
        <v>42.000000000000007</v>
      </c>
      <c r="G11" s="84">
        <f t="shared" si="2"/>
        <v>30</v>
      </c>
      <c r="H11" s="84">
        <f t="shared" si="3"/>
        <v>9</v>
      </c>
      <c r="I11" s="85">
        <f t="shared" si="4"/>
        <v>219</v>
      </c>
      <c r="K11" s="11" t="s">
        <v>50</v>
      </c>
      <c r="L11" s="12"/>
      <c r="M11" s="12"/>
      <c r="N11" s="12"/>
      <c r="O11" s="12"/>
      <c r="P11" s="12"/>
      <c r="Q11" s="12"/>
      <c r="R11" s="12"/>
      <c r="S11" s="12"/>
      <c r="T11" s="12"/>
      <c r="U11" s="13"/>
    </row>
    <row r="12" spans="1:21">
      <c r="A12" s="25" t="s">
        <v>37</v>
      </c>
      <c r="B12" s="29"/>
      <c r="C12" s="28">
        <v>147</v>
      </c>
      <c r="D12" s="87">
        <v>30</v>
      </c>
      <c r="E12" s="84">
        <f t="shared" si="0"/>
        <v>441</v>
      </c>
      <c r="F12" s="84">
        <f t="shared" si="1"/>
        <v>61.740000000000009</v>
      </c>
      <c r="G12" s="84">
        <f t="shared" si="2"/>
        <v>44.1</v>
      </c>
      <c r="H12" s="84">
        <f t="shared" si="3"/>
        <v>13.229999999999999</v>
      </c>
      <c r="I12" s="85">
        <f t="shared" si="4"/>
        <v>351.92999999999995</v>
      </c>
      <c r="K12" s="11" t="s">
        <v>51</v>
      </c>
      <c r="L12" s="12"/>
      <c r="M12" s="12"/>
      <c r="N12" s="12"/>
      <c r="O12" s="12"/>
      <c r="P12" s="12"/>
      <c r="Q12" s="12"/>
      <c r="R12" s="12"/>
      <c r="S12" s="12"/>
      <c r="T12" s="12"/>
      <c r="U12" s="13"/>
    </row>
    <row r="13" spans="1:21" ht="15.75" thickBot="1">
      <c r="A13" s="25" t="s">
        <v>38</v>
      </c>
      <c r="B13" s="29"/>
      <c r="C13" s="28">
        <v>150</v>
      </c>
      <c r="D13" s="87">
        <v>30</v>
      </c>
      <c r="E13" s="84">
        <f t="shared" si="0"/>
        <v>450</v>
      </c>
      <c r="F13" s="84">
        <f t="shared" si="1"/>
        <v>63.000000000000007</v>
      </c>
      <c r="G13" s="84">
        <f t="shared" si="2"/>
        <v>45</v>
      </c>
      <c r="H13" s="84">
        <f t="shared" si="3"/>
        <v>13.5</v>
      </c>
      <c r="I13" s="85">
        <f t="shared" si="4"/>
        <v>358.5</v>
      </c>
      <c r="K13" s="30" t="s">
        <v>40</v>
      </c>
      <c r="L13" s="31"/>
      <c r="M13" s="31"/>
      <c r="N13" s="31"/>
      <c r="O13" s="31"/>
      <c r="P13" s="31"/>
      <c r="Q13" s="31"/>
      <c r="R13" s="31"/>
      <c r="S13" s="31"/>
      <c r="T13" s="31"/>
      <c r="U13" s="32"/>
    </row>
    <row r="14" spans="1:21">
      <c r="A14" s="25" t="s">
        <v>39</v>
      </c>
      <c r="B14" s="29"/>
      <c r="C14" s="28">
        <v>112</v>
      </c>
      <c r="D14" s="87">
        <v>0</v>
      </c>
      <c r="E14" s="84">
        <f t="shared" si="0"/>
        <v>336</v>
      </c>
      <c r="F14" s="84">
        <f t="shared" si="1"/>
        <v>47.040000000000006</v>
      </c>
      <c r="G14" s="84">
        <f t="shared" si="2"/>
        <v>33.6</v>
      </c>
      <c r="H14" s="84">
        <f t="shared" si="3"/>
        <v>10.08</v>
      </c>
      <c r="I14" s="85">
        <f t="shared" si="4"/>
        <v>245.27999999999997</v>
      </c>
    </row>
    <row r="15" spans="1:21" ht="15.75" thickBot="1">
      <c r="A15" s="33" t="s">
        <v>41</v>
      </c>
      <c r="B15" s="34"/>
      <c r="C15" s="35">
        <v>135</v>
      </c>
      <c r="D15" s="88">
        <v>30</v>
      </c>
      <c r="E15" s="84">
        <f t="shared" si="0"/>
        <v>405</v>
      </c>
      <c r="F15" s="84">
        <f t="shared" si="1"/>
        <v>56.7</v>
      </c>
      <c r="G15" s="84">
        <f t="shared" si="2"/>
        <v>40.5</v>
      </c>
      <c r="H15" s="84">
        <f t="shared" si="3"/>
        <v>12.15</v>
      </c>
      <c r="I15" s="85">
        <f t="shared" si="4"/>
        <v>325.65000000000003</v>
      </c>
      <c r="S15" s="36"/>
      <c r="T15" s="36"/>
      <c r="U15" s="36"/>
    </row>
    <row r="16" spans="1:21">
      <c r="B16" s="37" t="s">
        <v>42</v>
      </c>
      <c r="C16" s="38">
        <f>MIN(C6:C15)</f>
        <v>100</v>
      </c>
      <c r="D16" s="38">
        <f t="shared" ref="D16:I16" si="5">MIN(D6:D15)</f>
        <v>0</v>
      </c>
      <c r="E16" s="38">
        <f t="shared" si="5"/>
        <v>300</v>
      </c>
      <c r="F16" s="38">
        <f t="shared" si="5"/>
        <v>42.000000000000007</v>
      </c>
      <c r="G16" s="38">
        <f t="shared" si="5"/>
        <v>30</v>
      </c>
      <c r="H16" s="38">
        <f t="shared" si="5"/>
        <v>9</v>
      </c>
      <c r="I16" s="38">
        <f t="shared" si="5"/>
        <v>219</v>
      </c>
      <c r="S16" s="36"/>
      <c r="T16" s="36"/>
      <c r="U16" s="36"/>
    </row>
    <row r="17" spans="1:21">
      <c r="B17" s="39" t="s">
        <v>43</v>
      </c>
      <c r="C17" s="40">
        <f>MAX(C6:C15)</f>
        <v>150</v>
      </c>
      <c r="D17" s="40">
        <f t="shared" ref="D17:I17" si="6">MAX(D6:D15)</f>
        <v>30</v>
      </c>
      <c r="E17" s="40">
        <f t="shared" si="6"/>
        <v>450</v>
      </c>
      <c r="F17" s="40">
        <f t="shared" si="6"/>
        <v>63.000000000000007</v>
      </c>
      <c r="G17" s="40">
        <f t="shared" si="6"/>
        <v>45</v>
      </c>
      <c r="H17" s="40">
        <f t="shared" si="6"/>
        <v>13.5</v>
      </c>
      <c r="I17" s="40">
        <f t="shared" si="6"/>
        <v>358.5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ht="15.75" thickBot="1">
      <c r="B18" s="41" t="s">
        <v>44</v>
      </c>
      <c r="C18" s="42">
        <f>AVERAGE(C6:C15)</f>
        <v>127.6</v>
      </c>
      <c r="D18" s="42">
        <f t="shared" ref="D18:I18" si="7">AVERAGE(D6:D15)</f>
        <v>18</v>
      </c>
      <c r="E18" s="42">
        <f t="shared" si="7"/>
        <v>382.8</v>
      </c>
      <c r="F18" s="42">
        <f t="shared" si="7"/>
        <v>53.592000000000006</v>
      </c>
      <c r="G18" s="42">
        <f t="shared" si="7"/>
        <v>38.28</v>
      </c>
      <c r="H18" s="42">
        <f t="shared" si="7"/>
        <v>11.484</v>
      </c>
      <c r="I18" s="42">
        <f t="shared" si="7"/>
        <v>297.44400000000002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ht="15" customHeight="1">
      <c r="F19" s="4"/>
      <c r="G19" s="4"/>
      <c r="H19" s="4"/>
      <c r="I19" s="4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ht="15.75" thickBot="1"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ht="45.75" thickBot="1">
      <c r="A21" s="43" t="s">
        <v>45</v>
      </c>
      <c r="B21" s="44">
        <f>COUNTIF(D6:D15,"&gt;0")</f>
        <v>6</v>
      </c>
      <c r="D21" s="45" t="s">
        <v>46</v>
      </c>
      <c r="E21" s="89">
        <f>SUM(I6:I15)</f>
        <v>2974.44</v>
      </c>
    </row>
    <row r="22" spans="1:21" ht="52.5" thickBot="1">
      <c r="A22" s="47" t="s">
        <v>47</v>
      </c>
      <c r="B22" s="46">
        <f>SUMIF(E6:E15,"&gt;400")</f>
        <v>2142</v>
      </c>
    </row>
  </sheetData>
  <conditionalFormatting sqref="C6:C15">
    <cfRule type="dataBar" priority="1">
      <dataBar>
        <cfvo type="num" val="&quot;&lt;120&quot;"/>
        <cfvo type="max"/>
        <color rgb="FF638EC6"/>
      </dataBar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355"/>
  <sheetViews>
    <sheetView zoomScaleNormal="100" workbookViewId="0">
      <selection activeCell="O23" sqref="O23"/>
    </sheetView>
  </sheetViews>
  <sheetFormatPr defaultColWidth="13.28515625" defaultRowHeight="12.75"/>
  <cols>
    <col min="1" max="1" width="10.7109375" style="62" bestFit="1" customWidth="1"/>
    <col min="2" max="3" width="35" style="69" bestFit="1" customWidth="1"/>
    <col min="4" max="4" width="11.42578125" style="64" bestFit="1" customWidth="1"/>
    <col min="5" max="5" width="17" style="65" bestFit="1" customWidth="1"/>
    <col min="6" max="6" width="16.140625" style="66" bestFit="1" customWidth="1"/>
    <col min="7" max="7" width="18.28515625" style="67" bestFit="1" customWidth="1"/>
    <col min="8" max="16384" width="13.28515625" style="67"/>
  </cols>
  <sheetData>
    <row r="1" spans="1:22" s="59" customFormat="1" ht="15.75">
      <c r="A1" s="55" t="s">
        <v>123</v>
      </c>
      <c r="B1" s="55" t="s">
        <v>124</v>
      </c>
      <c r="C1" s="55" t="s">
        <v>125</v>
      </c>
      <c r="D1" s="56" t="s">
        <v>126</v>
      </c>
      <c r="E1" s="57" t="s">
        <v>127</v>
      </c>
      <c r="F1" s="58" t="s">
        <v>128</v>
      </c>
      <c r="G1" s="58" t="s">
        <v>129</v>
      </c>
      <c r="J1" s="60" t="s">
        <v>130</v>
      </c>
      <c r="K1" s="61"/>
      <c r="L1" s="61"/>
      <c r="M1" s="61"/>
      <c r="N1" s="61"/>
      <c r="O1" s="61"/>
      <c r="P1" s="61"/>
    </row>
    <row r="2" spans="1:22">
      <c r="A2" s="62">
        <v>2306</v>
      </c>
      <c r="B2" s="69" t="s">
        <v>194</v>
      </c>
      <c r="C2" s="69" t="s">
        <v>161</v>
      </c>
      <c r="D2" s="64">
        <v>44605</v>
      </c>
      <c r="E2" s="65">
        <v>19337.304659662688</v>
      </c>
      <c r="F2" s="66" t="s">
        <v>148</v>
      </c>
      <c r="G2" s="67" t="s">
        <v>134</v>
      </c>
      <c r="J2" s="68" t="s">
        <v>135</v>
      </c>
      <c r="K2" s="68"/>
      <c r="L2" s="68"/>
      <c r="M2" s="68"/>
      <c r="N2" s="68"/>
      <c r="O2" s="68"/>
      <c r="P2" s="68"/>
    </row>
    <row r="3" spans="1:22">
      <c r="A3" s="62">
        <v>2297</v>
      </c>
      <c r="B3" s="63" t="s">
        <v>197</v>
      </c>
      <c r="C3" s="63" t="s">
        <v>176</v>
      </c>
      <c r="D3" s="64">
        <v>44614</v>
      </c>
      <c r="E3" s="65">
        <v>18239.254448019525</v>
      </c>
      <c r="F3" s="66" t="s">
        <v>148</v>
      </c>
      <c r="G3" s="67" t="s">
        <v>134</v>
      </c>
      <c r="J3" s="68" t="s">
        <v>139</v>
      </c>
      <c r="K3" s="68"/>
      <c r="L3" s="68"/>
      <c r="M3" s="68"/>
      <c r="N3" s="68"/>
      <c r="O3" s="68"/>
      <c r="P3" s="68"/>
    </row>
    <row r="4" spans="1:22">
      <c r="A4" s="62">
        <v>2312</v>
      </c>
      <c r="B4" s="69" t="s">
        <v>203</v>
      </c>
      <c r="C4" s="69" t="s">
        <v>161</v>
      </c>
      <c r="D4" s="64">
        <v>44609</v>
      </c>
      <c r="E4" s="65">
        <v>11473.494595391927</v>
      </c>
      <c r="F4" s="66" t="s">
        <v>148</v>
      </c>
      <c r="G4" s="67" t="s">
        <v>134</v>
      </c>
      <c r="J4" s="68" t="s">
        <v>141</v>
      </c>
      <c r="K4" s="68"/>
      <c r="L4" s="68"/>
      <c r="M4" s="68"/>
      <c r="N4" s="68"/>
      <c r="O4" s="68"/>
      <c r="P4" s="68"/>
      <c r="V4" s="70"/>
    </row>
    <row r="5" spans="1:22">
      <c r="A5" s="62">
        <v>2359</v>
      </c>
      <c r="B5" s="63" t="s">
        <v>154</v>
      </c>
      <c r="C5" s="63" t="s">
        <v>132</v>
      </c>
      <c r="D5" s="64">
        <v>44632</v>
      </c>
      <c r="E5" s="65">
        <v>11413.412431566545</v>
      </c>
      <c r="F5" s="66" t="s">
        <v>148</v>
      </c>
      <c r="G5" s="67" t="s">
        <v>134</v>
      </c>
      <c r="J5" s="68" t="s">
        <v>143</v>
      </c>
      <c r="K5" s="68"/>
      <c r="L5" s="68"/>
      <c r="M5" s="68"/>
      <c r="N5" s="68"/>
      <c r="O5" s="68"/>
      <c r="P5" s="68"/>
    </row>
    <row r="6" spans="1:22">
      <c r="A6" s="62">
        <v>2369</v>
      </c>
      <c r="B6" s="63" t="s">
        <v>156</v>
      </c>
      <c r="C6" s="63" t="s">
        <v>132</v>
      </c>
      <c r="D6" s="64">
        <v>44662</v>
      </c>
      <c r="E6" s="65">
        <v>8855.5319094654769</v>
      </c>
      <c r="F6" s="66" t="s">
        <v>148</v>
      </c>
      <c r="G6" s="67" t="s">
        <v>134</v>
      </c>
      <c r="J6" s="68" t="s">
        <v>146</v>
      </c>
      <c r="K6" s="68"/>
      <c r="L6" s="68"/>
      <c r="M6" s="68"/>
      <c r="N6" s="68"/>
      <c r="O6" s="68"/>
      <c r="P6" s="68"/>
    </row>
    <row r="7" spans="1:22">
      <c r="A7" s="62">
        <v>2355</v>
      </c>
      <c r="B7" s="69" t="s">
        <v>199</v>
      </c>
      <c r="C7" s="69" t="s">
        <v>178</v>
      </c>
      <c r="D7" s="64">
        <v>44620</v>
      </c>
      <c r="E7" s="65">
        <v>7240.2522661980665</v>
      </c>
      <c r="F7" s="66" t="s">
        <v>148</v>
      </c>
      <c r="G7" s="67" t="s">
        <v>134</v>
      </c>
      <c r="J7" s="68" t="s">
        <v>149</v>
      </c>
      <c r="K7" s="68"/>
      <c r="L7" s="68"/>
      <c r="M7" s="68"/>
      <c r="N7" s="68"/>
      <c r="O7" s="68"/>
      <c r="P7" s="68"/>
    </row>
    <row r="8" spans="1:22">
      <c r="A8" s="62">
        <v>2365</v>
      </c>
      <c r="B8" s="63" t="s">
        <v>147</v>
      </c>
      <c r="C8" s="63" t="s">
        <v>132</v>
      </c>
      <c r="D8" s="64">
        <v>44650</v>
      </c>
      <c r="E8" s="65">
        <v>4786.3005448188642</v>
      </c>
      <c r="F8" s="66" t="s">
        <v>148</v>
      </c>
      <c r="G8" s="67" t="s">
        <v>134</v>
      </c>
      <c r="J8" s="68" t="s">
        <v>151</v>
      </c>
      <c r="K8" s="68"/>
      <c r="L8" s="68"/>
      <c r="M8" s="68"/>
      <c r="N8" s="68"/>
      <c r="O8" s="68"/>
      <c r="P8" s="68"/>
    </row>
    <row r="9" spans="1:22">
      <c r="A9" s="62">
        <v>2345</v>
      </c>
      <c r="B9" s="69" t="s">
        <v>186</v>
      </c>
      <c r="C9" s="69" t="s">
        <v>185</v>
      </c>
      <c r="D9" s="64">
        <v>44608</v>
      </c>
      <c r="E9" s="65">
        <v>16980.924183975316</v>
      </c>
      <c r="F9" s="66" t="s">
        <v>138</v>
      </c>
      <c r="G9" s="67" t="s">
        <v>134</v>
      </c>
      <c r="J9" s="68" t="s">
        <v>153</v>
      </c>
      <c r="K9" s="68"/>
      <c r="L9" s="68"/>
      <c r="M9" s="68"/>
      <c r="N9" s="68"/>
      <c r="O9" s="68"/>
      <c r="P9" s="68"/>
    </row>
    <row r="10" spans="1:22">
      <c r="A10" s="62">
        <v>2373</v>
      </c>
      <c r="B10" s="63" t="s">
        <v>166</v>
      </c>
      <c r="C10" s="63" t="s">
        <v>132</v>
      </c>
      <c r="D10" s="64">
        <v>44674</v>
      </c>
      <c r="E10" s="65">
        <v>9975.6704286862787</v>
      </c>
      <c r="F10" s="66" t="s">
        <v>138</v>
      </c>
      <c r="G10" s="67" t="s">
        <v>134</v>
      </c>
      <c r="J10" s="68" t="s">
        <v>155</v>
      </c>
      <c r="K10" s="68"/>
      <c r="L10" s="68"/>
      <c r="M10" s="68"/>
      <c r="N10" s="68"/>
      <c r="O10" s="68"/>
      <c r="P10" s="68"/>
    </row>
    <row r="11" spans="1:22">
      <c r="A11" s="62">
        <v>2294</v>
      </c>
      <c r="B11" s="69" t="s">
        <v>190</v>
      </c>
      <c r="C11" s="63" t="s">
        <v>176</v>
      </c>
      <c r="D11" s="64">
        <v>44611</v>
      </c>
      <c r="E11" s="65">
        <v>9573.4455209058397</v>
      </c>
      <c r="F11" s="66" t="s">
        <v>138</v>
      </c>
      <c r="G11" s="67" t="s">
        <v>134</v>
      </c>
      <c r="J11" s="68" t="s">
        <v>157</v>
      </c>
      <c r="K11" s="68"/>
      <c r="L11" s="68"/>
      <c r="M11" s="68"/>
      <c r="N11" s="68"/>
      <c r="O11" s="68"/>
      <c r="P11" s="68"/>
    </row>
    <row r="12" spans="1:22" ht="14.25" customHeight="1">
      <c r="A12" s="62">
        <v>2367</v>
      </c>
      <c r="B12" s="63" t="s">
        <v>150</v>
      </c>
      <c r="C12" s="63" t="s">
        <v>132</v>
      </c>
      <c r="D12" s="64">
        <v>44656</v>
      </c>
      <c r="E12" s="65">
        <v>9463.0714530929617</v>
      </c>
      <c r="F12" s="66" t="s">
        <v>138</v>
      </c>
      <c r="G12" s="67" t="s">
        <v>134</v>
      </c>
      <c r="J12" s="71" t="s">
        <v>159</v>
      </c>
      <c r="K12" s="68"/>
      <c r="L12" s="68"/>
      <c r="M12" s="68"/>
      <c r="N12" s="68"/>
      <c r="O12" s="68"/>
      <c r="P12" s="68"/>
    </row>
    <row r="13" spans="1:22">
      <c r="A13" s="62">
        <v>2313</v>
      </c>
      <c r="B13" s="69" t="s">
        <v>136</v>
      </c>
      <c r="C13" s="69" t="s">
        <v>137</v>
      </c>
      <c r="D13" s="64">
        <v>44610</v>
      </c>
      <c r="E13" s="65">
        <v>5416.9613441102447</v>
      </c>
      <c r="F13" s="66" t="s">
        <v>138</v>
      </c>
      <c r="G13" s="67" t="s">
        <v>134</v>
      </c>
      <c r="J13" s="68" t="s">
        <v>162</v>
      </c>
      <c r="K13" s="68"/>
      <c r="L13" s="68"/>
      <c r="M13" s="68"/>
      <c r="N13" s="68"/>
      <c r="O13" s="68"/>
      <c r="P13" s="68"/>
    </row>
    <row r="14" spans="1:22">
      <c r="A14" s="62">
        <v>2343</v>
      </c>
      <c r="B14" s="63" t="s">
        <v>174</v>
      </c>
      <c r="C14" s="63" t="s">
        <v>174</v>
      </c>
      <c r="D14" s="64">
        <v>44638</v>
      </c>
      <c r="E14" s="65">
        <v>1756.0140993288487</v>
      </c>
      <c r="F14" s="66" t="s">
        <v>138</v>
      </c>
      <c r="G14" s="67" t="s">
        <v>134</v>
      </c>
      <c r="J14" s="68" t="s">
        <v>163</v>
      </c>
      <c r="K14" s="68"/>
      <c r="L14" s="68"/>
      <c r="M14" s="68"/>
      <c r="N14" s="68"/>
      <c r="O14" s="68"/>
      <c r="P14" s="68"/>
    </row>
    <row r="15" spans="1:22">
      <c r="A15" s="62">
        <v>2357</v>
      </c>
      <c r="B15" s="63" t="s">
        <v>170</v>
      </c>
      <c r="C15" s="63" t="s">
        <v>170</v>
      </c>
      <c r="D15" s="64">
        <v>44626</v>
      </c>
      <c r="E15" s="65">
        <v>1505.5587920377179</v>
      </c>
      <c r="F15" s="66" t="s">
        <v>138</v>
      </c>
      <c r="G15" s="67" t="s">
        <v>134</v>
      </c>
      <c r="J15" s="68" t="s">
        <v>165</v>
      </c>
      <c r="K15" s="68"/>
      <c r="L15" s="68"/>
      <c r="M15" s="68"/>
      <c r="N15" s="68"/>
      <c r="O15" s="68"/>
      <c r="P15" s="68"/>
    </row>
    <row r="16" spans="1:22">
      <c r="A16" s="62">
        <v>2285</v>
      </c>
      <c r="B16" s="63" t="s">
        <v>180</v>
      </c>
      <c r="C16" s="63" t="s">
        <v>176</v>
      </c>
      <c r="D16" s="64">
        <v>44605</v>
      </c>
      <c r="E16" s="65">
        <v>17752.46615565888</v>
      </c>
      <c r="F16" s="66" t="s">
        <v>133</v>
      </c>
      <c r="G16" s="67" t="s">
        <v>134</v>
      </c>
      <c r="J16" s="68" t="s">
        <v>167</v>
      </c>
      <c r="K16" s="68"/>
      <c r="L16" s="68"/>
      <c r="M16" s="68"/>
      <c r="N16" s="68"/>
      <c r="O16" s="68"/>
      <c r="P16" s="68"/>
    </row>
    <row r="17" spans="1:16">
      <c r="A17" s="62">
        <v>2316</v>
      </c>
      <c r="B17" s="69" t="s">
        <v>160</v>
      </c>
      <c r="C17" s="69" t="s">
        <v>137</v>
      </c>
      <c r="D17" s="64">
        <v>44608</v>
      </c>
      <c r="E17" s="65">
        <v>17109.473100109681</v>
      </c>
      <c r="F17" s="66" t="s">
        <v>133</v>
      </c>
      <c r="G17" s="67" t="s">
        <v>134</v>
      </c>
      <c r="J17" s="68" t="s">
        <v>169</v>
      </c>
      <c r="K17" s="68"/>
      <c r="L17" s="68"/>
      <c r="M17" s="68"/>
      <c r="N17" s="68"/>
      <c r="O17" s="68"/>
      <c r="P17" s="68"/>
    </row>
    <row r="18" spans="1:16">
      <c r="A18" s="62">
        <v>2352</v>
      </c>
      <c r="B18" s="69" t="s">
        <v>177</v>
      </c>
      <c r="C18" s="69" t="s">
        <v>178</v>
      </c>
      <c r="D18" s="64">
        <v>44623</v>
      </c>
      <c r="E18" s="65">
        <v>16797.972332416302</v>
      </c>
      <c r="F18" s="66" t="s">
        <v>133</v>
      </c>
      <c r="G18" s="67" t="s">
        <v>134</v>
      </c>
      <c r="J18" s="68" t="s">
        <v>171</v>
      </c>
      <c r="K18" s="68"/>
      <c r="L18" s="68"/>
      <c r="M18" s="68"/>
      <c r="N18" s="68"/>
      <c r="O18" s="68"/>
      <c r="P18" s="68"/>
    </row>
    <row r="19" spans="1:16">
      <c r="A19" s="62">
        <v>2379</v>
      </c>
      <c r="B19" s="63" t="s">
        <v>173</v>
      </c>
      <c r="C19" s="63" t="s">
        <v>132</v>
      </c>
      <c r="D19" s="64">
        <v>44692</v>
      </c>
      <c r="E19" s="65">
        <v>16408.364503748126</v>
      </c>
      <c r="F19" s="66" t="s">
        <v>133</v>
      </c>
      <c r="G19" s="67" t="s">
        <v>134</v>
      </c>
    </row>
    <row r="20" spans="1:16">
      <c r="A20" s="62">
        <v>2304</v>
      </c>
      <c r="B20" s="69" t="s">
        <v>187</v>
      </c>
      <c r="C20" s="69" t="s">
        <v>161</v>
      </c>
      <c r="D20" s="64">
        <v>44603</v>
      </c>
      <c r="E20" s="65">
        <v>16043.742052710162</v>
      </c>
      <c r="F20" s="66" t="s">
        <v>133</v>
      </c>
      <c r="G20" s="67" t="s">
        <v>134</v>
      </c>
    </row>
    <row r="21" spans="1:16">
      <c r="A21" s="62">
        <v>2362</v>
      </c>
      <c r="B21" s="63" t="s">
        <v>131</v>
      </c>
      <c r="C21" s="63" t="s">
        <v>132</v>
      </c>
      <c r="D21" s="64">
        <v>44641</v>
      </c>
      <c r="E21" s="65">
        <v>16018.679802952924</v>
      </c>
      <c r="F21" s="66" t="s">
        <v>133</v>
      </c>
      <c r="G21" s="67" t="s">
        <v>134</v>
      </c>
    </row>
    <row r="22" spans="1:16">
      <c r="A22" s="62">
        <v>2360</v>
      </c>
      <c r="B22" s="63" t="s">
        <v>189</v>
      </c>
      <c r="C22" s="63" t="s">
        <v>132</v>
      </c>
      <c r="D22" s="64">
        <v>44635</v>
      </c>
      <c r="E22" s="65">
        <v>15350.030415041188</v>
      </c>
      <c r="F22" s="66" t="s">
        <v>133</v>
      </c>
      <c r="G22" s="67" t="s">
        <v>134</v>
      </c>
    </row>
    <row r="23" spans="1:16">
      <c r="A23" s="62">
        <v>2308</v>
      </c>
      <c r="B23" s="69" t="s">
        <v>198</v>
      </c>
      <c r="C23" s="69" t="s">
        <v>161</v>
      </c>
      <c r="D23" s="64">
        <v>44612</v>
      </c>
      <c r="E23" s="65">
        <v>14939.156679444299</v>
      </c>
      <c r="F23" s="66" t="s">
        <v>133</v>
      </c>
      <c r="G23" s="67" t="s">
        <v>134</v>
      </c>
    </row>
    <row r="24" spans="1:16">
      <c r="A24" s="62">
        <v>2348</v>
      </c>
      <c r="B24" s="69" t="s">
        <v>200</v>
      </c>
      <c r="C24" s="69" t="s">
        <v>185</v>
      </c>
      <c r="D24" s="64">
        <v>44611</v>
      </c>
      <c r="E24" s="65">
        <v>14920.378235353073</v>
      </c>
      <c r="F24" s="66" t="s">
        <v>133</v>
      </c>
      <c r="G24" s="67" t="s">
        <v>134</v>
      </c>
    </row>
    <row r="25" spans="1:16">
      <c r="A25" s="62">
        <v>2370</v>
      </c>
      <c r="B25" s="63" t="s">
        <v>158</v>
      </c>
      <c r="C25" s="63" t="s">
        <v>132</v>
      </c>
      <c r="D25" s="64">
        <v>44665</v>
      </c>
      <c r="E25" s="65">
        <v>14405.422860440593</v>
      </c>
      <c r="F25" s="66" t="s">
        <v>133</v>
      </c>
      <c r="G25" s="67" t="s">
        <v>134</v>
      </c>
    </row>
    <row r="26" spans="1:16">
      <c r="A26" s="62">
        <v>2364</v>
      </c>
      <c r="B26" s="63" t="s">
        <v>142</v>
      </c>
      <c r="C26" s="63" t="s">
        <v>132</v>
      </c>
      <c r="D26" s="64">
        <v>44647</v>
      </c>
      <c r="E26" s="65">
        <v>14196.167372013524</v>
      </c>
      <c r="F26" s="66" t="s">
        <v>133</v>
      </c>
      <c r="G26" s="67" t="s">
        <v>134</v>
      </c>
    </row>
    <row r="27" spans="1:16">
      <c r="A27" s="62">
        <v>2346</v>
      </c>
      <c r="B27" s="63" t="s">
        <v>193</v>
      </c>
      <c r="C27" s="63" t="s">
        <v>185</v>
      </c>
      <c r="D27" s="64">
        <v>44609</v>
      </c>
      <c r="E27" s="65">
        <v>13882.95082158498</v>
      </c>
      <c r="F27" s="66" t="s">
        <v>133</v>
      </c>
      <c r="G27" s="67" t="s">
        <v>134</v>
      </c>
    </row>
    <row r="28" spans="1:16">
      <c r="A28" s="62">
        <v>2315</v>
      </c>
      <c r="B28" s="69" t="s">
        <v>152</v>
      </c>
      <c r="C28" s="69" t="s">
        <v>137</v>
      </c>
      <c r="D28" s="64">
        <v>44614</v>
      </c>
      <c r="E28" s="65">
        <v>10733.416447724276</v>
      </c>
      <c r="F28" s="66" t="s">
        <v>133</v>
      </c>
      <c r="G28" s="67" t="s">
        <v>134</v>
      </c>
    </row>
    <row r="29" spans="1:16">
      <c r="A29" s="62">
        <v>2344</v>
      </c>
      <c r="B29" s="69" t="s">
        <v>184</v>
      </c>
      <c r="C29" s="69" t="s">
        <v>185</v>
      </c>
      <c r="D29" s="64">
        <v>44641</v>
      </c>
      <c r="E29" s="65">
        <v>10041.009508622745</v>
      </c>
      <c r="F29" s="66" t="s">
        <v>133</v>
      </c>
      <c r="G29" s="67" t="s">
        <v>134</v>
      </c>
    </row>
    <row r="30" spans="1:16">
      <c r="A30" s="62">
        <v>2372</v>
      </c>
      <c r="B30" s="63" t="s">
        <v>164</v>
      </c>
      <c r="C30" s="63" t="s">
        <v>132</v>
      </c>
      <c r="D30" s="64">
        <v>44671</v>
      </c>
      <c r="E30" s="65">
        <v>9433.433370372537</v>
      </c>
      <c r="F30" s="66" t="s">
        <v>133</v>
      </c>
      <c r="G30" s="67" t="s">
        <v>134</v>
      </c>
    </row>
    <row r="31" spans="1:16">
      <c r="A31" s="62">
        <v>2354</v>
      </c>
      <c r="B31" s="69" t="s">
        <v>195</v>
      </c>
      <c r="C31" s="69" t="s">
        <v>178</v>
      </c>
      <c r="D31" s="64">
        <v>44617</v>
      </c>
      <c r="E31" s="65">
        <v>9198.9628054440691</v>
      </c>
      <c r="F31" s="66" t="s">
        <v>133</v>
      </c>
      <c r="G31" s="67" t="s">
        <v>134</v>
      </c>
    </row>
    <row r="32" spans="1:16">
      <c r="A32" s="62">
        <v>2289</v>
      </c>
      <c r="B32" s="63" t="s">
        <v>188</v>
      </c>
      <c r="C32" s="63" t="s">
        <v>176</v>
      </c>
      <c r="D32" s="64">
        <v>44606</v>
      </c>
      <c r="E32" s="65">
        <v>9028.2726922327856</v>
      </c>
      <c r="F32" s="66" t="s">
        <v>133</v>
      </c>
      <c r="G32" s="67" t="s">
        <v>134</v>
      </c>
    </row>
    <row r="33" spans="1:7">
      <c r="A33" s="62">
        <v>2300</v>
      </c>
      <c r="B33" s="69" t="s">
        <v>196</v>
      </c>
      <c r="C33" s="63" t="s">
        <v>176</v>
      </c>
      <c r="D33" s="64">
        <v>44610</v>
      </c>
      <c r="E33" s="65">
        <v>9024.8432631301148</v>
      </c>
      <c r="F33" s="66" t="s">
        <v>133</v>
      </c>
      <c r="G33" s="67" t="s">
        <v>134</v>
      </c>
    </row>
    <row r="34" spans="1:7">
      <c r="A34" s="62">
        <v>2283</v>
      </c>
      <c r="B34" s="63" t="s">
        <v>175</v>
      </c>
      <c r="C34" s="63" t="s">
        <v>176</v>
      </c>
      <c r="D34" s="64">
        <v>44600</v>
      </c>
      <c r="E34" s="65">
        <v>7663.2243031185435</v>
      </c>
      <c r="F34" s="66" t="s">
        <v>133</v>
      </c>
      <c r="G34" s="67" t="s">
        <v>134</v>
      </c>
    </row>
    <row r="35" spans="1:7">
      <c r="A35" s="62">
        <v>2311</v>
      </c>
      <c r="B35" s="69" t="s">
        <v>202</v>
      </c>
      <c r="C35" s="69" t="s">
        <v>161</v>
      </c>
      <c r="D35" s="64">
        <v>44608</v>
      </c>
      <c r="E35" s="65">
        <v>7635.3983254857339</v>
      </c>
      <c r="F35" s="66" t="s">
        <v>133</v>
      </c>
      <c r="G35" s="67" t="s">
        <v>134</v>
      </c>
    </row>
    <row r="36" spans="1:7">
      <c r="A36" s="62">
        <v>2287</v>
      </c>
      <c r="B36" s="69" t="s">
        <v>179</v>
      </c>
      <c r="C36" s="63" t="s">
        <v>176</v>
      </c>
      <c r="D36" s="64">
        <v>44604</v>
      </c>
      <c r="E36" s="65">
        <v>6572.6028125459025</v>
      </c>
      <c r="F36" s="66" t="s">
        <v>133</v>
      </c>
      <c r="G36" s="67" t="s">
        <v>134</v>
      </c>
    </row>
    <row r="37" spans="1:7">
      <c r="A37" s="62">
        <v>2350</v>
      </c>
      <c r="B37" s="69" t="s">
        <v>201</v>
      </c>
      <c r="C37" s="69" t="s">
        <v>185</v>
      </c>
      <c r="D37" s="64">
        <v>44617</v>
      </c>
      <c r="E37" s="65">
        <v>6367.6622843273199</v>
      </c>
      <c r="F37" s="66" t="s">
        <v>133</v>
      </c>
      <c r="G37" s="67" t="s">
        <v>134</v>
      </c>
    </row>
    <row r="38" spans="1:7">
      <c r="A38" s="62">
        <v>2375</v>
      </c>
      <c r="B38" s="63" t="s">
        <v>168</v>
      </c>
      <c r="C38" s="63" t="s">
        <v>132</v>
      </c>
      <c r="D38" s="64">
        <v>44680</v>
      </c>
      <c r="E38" s="65">
        <v>6266.016511188539</v>
      </c>
      <c r="F38" s="66" t="s">
        <v>133</v>
      </c>
      <c r="G38" s="67" t="s">
        <v>134</v>
      </c>
    </row>
    <row r="39" spans="1:7">
      <c r="A39" s="62">
        <v>2310</v>
      </c>
      <c r="B39" s="69" t="s">
        <v>202</v>
      </c>
      <c r="C39" s="69" t="s">
        <v>161</v>
      </c>
      <c r="D39" s="64">
        <v>44614</v>
      </c>
      <c r="E39" s="65">
        <v>5627.0653556995712</v>
      </c>
      <c r="F39" s="66" t="s">
        <v>133</v>
      </c>
      <c r="G39" s="67" t="s">
        <v>134</v>
      </c>
    </row>
    <row r="40" spans="1:7">
      <c r="A40" s="62">
        <v>2302</v>
      </c>
      <c r="B40" s="69" t="s">
        <v>160</v>
      </c>
      <c r="C40" s="69" t="s">
        <v>161</v>
      </c>
      <c r="D40" s="64">
        <v>44601</v>
      </c>
      <c r="E40" s="65">
        <v>5509.8797024716359</v>
      </c>
      <c r="F40" s="66" t="s">
        <v>133</v>
      </c>
      <c r="G40" s="67" t="s">
        <v>134</v>
      </c>
    </row>
    <row r="41" spans="1:7">
      <c r="A41" s="62">
        <v>2342</v>
      </c>
      <c r="B41" s="63" t="s">
        <v>144</v>
      </c>
      <c r="C41" s="63" t="s">
        <v>145</v>
      </c>
      <c r="D41" s="64">
        <v>44635</v>
      </c>
      <c r="E41" s="65">
        <v>5465.5869538844645</v>
      </c>
      <c r="F41" s="66" t="s">
        <v>133</v>
      </c>
      <c r="G41" s="67" t="s">
        <v>134</v>
      </c>
    </row>
    <row r="42" spans="1:7">
      <c r="A42" s="62">
        <v>2338</v>
      </c>
      <c r="B42" s="63" t="s">
        <v>191</v>
      </c>
      <c r="C42" s="63" t="s">
        <v>192</v>
      </c>
      <c r="D42" s="64">
        <v>44623</v>
      </c>
      <c r="E42" s="65">
        <v>5429.5333047743807</v>
      </c>
      <c r="F42" s="66" t="s">
        <v>133</v>
      </c>
      <c r="G42" s="67" t="s">
        <v>134</v>
      </c>
    </row>
    <row r="43" spans="1:7">
      <c r="A43" s="62">
        <v>2314</v>
      </c>
      <c r="B43" s="63" t="s">
        <v>140</v>
      </c>
      <c r="C43" s="63" t="s">
        <v>137</v>
      </c>
      <c r="D43" s="64">
        <v>44611</v>
      </c>
      <c r="E43" s="65">
        <v>4203.9005067149701</v>
      </c>
      <c r="F43" s="66" t="s">
        <v>133</v>
      </c>
      <c r="G43" s="67" t="s">
        <v>134</v>
      </c>
    </row>
    <row r="44" spans="1:7">
      <c r="A44" s="62">
        <v>2376</v>
      </c>
      <c r="B44" s="69" t="s">
        <v>202</v>
      </c>
      <c r="C44" s="69" t="s">
        <v>202</v>
      </c>
      <c r="D44" s="64">
        <v>44683</v>
      </c>
      <c r="E44" s="65">
        <v>2774.6963826423475</v>
      </c>
      <c r="F44" s="66" t="s">
        <v>133</v>
      </c>
      <c r="G44" s="67" t="s">
        <v>134</v>
      </c>
    </row>
    <row r="45" spans="1:7">
      <c r="A45" s="62">
        <v>2378</v>
      </c>
      <c r="B45" s="69" t="s">
        <v>183</v>
      </c>
      <c r="C45" s="69" t="s">
        <v>183</v>
      </c>
      <c r="D45" s="64">
        <v>44689</v>
      </c>
      <c r="E45" s="65">
        <v>2337.0514025561297</v>
      </c>
      <c r="F45" s="66" t="s">
        <v>133</v>
      </c>
      <c r="G45" s="67" t="s">
        <v>134</v>
      </c>
    </row>
    <row r="46" spans="1:7">
      <c r="A46" s="62">
        <v>2340</v>
      </c>
      <c r="B46" s="63" t="s">
        <v>181</v>
      </c>
      <c r="C46" s="63" t="s">
        <v>181</v>
      </c>
      <c r="D46" s="64">
        <v>44629</v>
      </c>
      <c r="E46" s="65">
        <v>1998.8440927829299</v>
      </c>
      <c r="F46" s="66" t="s">
        <v>133</v>
      </c>
      <c r="G46" s="67" t="s">
        <v>134</v>
      </c>
    </row>
    <row r="47" spans="1:7">
      <c r="A47" s="62">
        <v>2309</v>
      </c>
      <c r="B47" s="63" t="s">
        <v>172</v>
      </c>
      <c r="C47" s="63" t="s">
        <v>172</v>
      </c>
      <c r="D47" s="64">
        <v>44613</v>
      </c>
      <c r="E47" s="65">
        <v>1684.2888224575604</v>
      </c>
      <c r="F47" s="66" t="s">
        <v>133</v>
      </c>
      <c r="G47" s="67" t="s">
        <v>134</v>
      </c>
    </row>
    <row r="48" spans="1:7">
      <c r="A48" s="62">
        <v>2291</v>
      </c>
      <c r="B48" s="63" t="s">
        <v>182</v>
      </c>
      <c r="C48" s="63" t="s">
        <v>176</v>
      </c>
      <c r="D48" s="64">
        <v>44608</v>
      </c>
      <c r="E48" s="65">
        <v>946.29706221754259</v>
      </c>
      <c r="F48" s="66" t="s">
        <v>133</v>
      </c>
      <c r="G48" s="67" t="s">
        <v>134</v>
      </c>
    </row>
    <row r="49" spans="1:7">
      <c r="A49" s="62">
        <v>2332</v>
      </c>
      <c r="B49" s="72" t="s">
        <v>215</v>
      </c>
      <c r="C49" s="63" t="s">
        <v>216</v>
      </c>
      <c r="D49" s="64">
        <v>44609</v>
      </c>
      <c r="E49" s="65">
        <v>17350.851011862465</v>
      </c>
      <c r="F49" s="66" t="s">
        <v>148</v>
      </c>
      <c r="G49" s="67" t="s">
        <v>205</v>
      </c>
    </row>
    <row r="50" spans="1:7">
      <c r="A50" s="62">
        <v>2318</v>
      </c>
      <c r="B50" s="63" t="s">
        <v>238</v>
      </c>
      <c r="C50" s="63" t="s">
        <v>225</v>
      </c>
      <c r="D50" s="64">
        <v>44614</v>
      </c>
      <c r="E50" s="65">
        <v>14016.055963061654</v>
      </c>
      <c r="F50" s="66" t="s">
        <v>148</v>
      </c>
      <c r="G50" s="67" t="s">
        <v>205</v>
      </c>
    </row>
    <row r="51" spans="1:7">
      <c r="A51" s="62">
        <v>2296</v>
      </c>
      <c r="B51" s="69" t="s">
        <v>234</v>
      </c>
      <c r="C51" s="63" t="s">
        <v>176</v>
      </c>
      <c r="D51" s="64">
        <v>44613</v>
      </c>
      <c r="E51" s="65">
        <v>12969.556329747278</v>
      </c>
      <c r="F51" s="66" t="s">
        <v>148</v>
      </c>
      <c r="G51" s="67" t="s">
        <v>205</v>
      </c>
    </row>
    <row r="52" spans="1:7">
      <c r="A52" s="62">
        <v>2305</v>
      </c>
      <c r="B52" s="69" t="s">
        <v>232</v>
      </c>
      <c r="C52" s="69" t="s">
        <v>161</v>
      </c>
      <c r="D52" s="64">
        <v>44604</v>
      </c>
      <c r="E52" s="65">
        <v>9817.2396664962489</v>
      </c>
      <c r="F52" s="66" t="s">
        <v>148</v>
      </c>
      <c r="G52" s="67" t="s">
        <v>205</v>
      </c>
    </row>
    <row r="53" spans="1:7">
      <c r="A53" s="62">
        <v>2328</v>
      </c>
      <c r="B53" s="69" t="s">
        <v>240</v>
      </c>
      <c r="C53" s="69" t="s">
        <v>241</v>
      </c>
      <c r="D53" s="64">
        <v>44614</v>
      </c>
      <c r="E53" s="65">
        <v>9090.2652342097481</v>
      </c>
      <c r="F53" s="66" t="s">
        <v>148</v>
      </c>
      <c r="G53" s="67" t="s">
        <v>205</v>
      </c>
    </row>
    <row r="54" spans="1:7">
      <c r="A54" s="62">
        <v>2353</v>
      </c>
      <c r="B54" s="69" t="s">
        <v>160</v>
      </c>
      <c r="C54" s="69" t="s">
        <v>178</v>
      </c>
      <c r="D54" s="64">
        <v>44626</v>
      </c>
      <c r="E54" s="65">
        <v>17112.816660503559</v>
      </c>
      <c r="F54" s="66" t="s">
        <v>138</v>
      </c>
      <c r="G54" s="67" t="s">
        <v>205</v>
      </c>
    </row>
    <row r="55" spans="1:7">
      <c r="A55" s="62">
        <v>2319</v>
      </c>
      <c r="B55" s="63" t="s">
        <v>227</v>
      </c>
      <c r="C55" s="63" t="s">
        <v>228</v>
      </c>
      <c r="D55" s="64">
        <v>44608</v>
      </c>
      <c r="E55" s="65">
        <v>15912.153228496511</v>
      </c>
      <c r="F55" s="66" t="s">
        <v>138</v>
      </c>
      <c r="G55" s="67" t="s">
        <v>205</v>
      </c>
    </row>
    <row r="56" spans="1:7">
      <c r="A56" s="62">
        <v>2307</v>
      </c>
      <c r="B56" s="69" t="s">
        <v>239</v>
      </c>
      <c r="C56" s="69" t="s">
        <v>161</v>
      </c>
      <c r="D56" s="64">
        <v>44611</v>
      </c>
      <c r="E56" s="65">
        <v>15895.60254726397</v>
      </c>
      <c r="F56" s="66" t="s">
        <v>138</v>
      </c>
      <c r="G56" s="67" t="s">
        <v>205</v>
      </c>
    </row>
    <row r="57" spans="1:7">
      <c r="A57" s="62">
        <v>2363</v>
      </c>
      <c r="B57" s="63" t="s">
        <v>206</v>
      </c>
      <c r="C57" s="63" t="s">
        <v>132</v>
      </c>
      <c r="D57" s="64">
        <v>44644</v>
      </c>
      <c r="E57" s="65">
        <v>3680.8848006691796</v>
      </c>
      <c r="F57" s="66" t="s">
        <v>138</v>
      </c>
      <c r="G57" s="67" t="s">
        <v>205</v>
      </c>
    </row>
    <row r="58" spans="1:7">
      <c r="A58" s="62">
        <v>2371</v>
      </c>
      <c r="B58" s="63" t="s">
        <v>217</v>
      </c>
      <c r="C58" s="63" t="s">
        <v>132</v>
      </c>
      <c r="D58" s="64">
        <v>44668</v>
      </c>
      <c r="E58" s="65">
        <v>19884.45238706551</v>
      </c>
      <c r="F58" s="66" t="s">
        <v>133</v>
      </c>
      <c r="G58" s="67" t="s">
        <v>205</v>
      </c>
    </row>
    <row r="59" spans="1:7">
      <c r="A59" s="62">
        <v>2329</v>
      </c>
      <c r="B59" s="69" t="s">
        <v>242</v>
      </c>
      <c r="C59" s="69" t="s">
        <v>241</v>
      </c>
      <c r="D59" s="64">
        <v>44615</v>
      </c>
      <c r="E59" s="65">
        <v>19721.405173944611</v>
      </c>
      <c r="F59" s="66" t="s">
        <v>133</v>
      </c>
      <c r="G59" s="67" t="s">
        <v>205</v>
      </c>
    </row>
    <row r="60" spans="1:7">
      <c r="A60" s="62">
        <v>2371</v>
      </c>
      <c r="B60" s="63" t="s">
        <v>218</v>
      </c>
      <c r="C60" s="63" t="s">
        <v>219</v>
      </c>
      <c r="D60" s="64">
        <v>44599</v>
      </c>
      <c r="E60" s="65">
        <v>18934.339036043664</v>
      </c>
      <c r="F60" s="66" t="s">
        <v>133</v>
      </c>
      <c r="G60" s="67" t="s">
        <v>205</v>
      </c>
    </row>
    <row r="61" spans="1:7">
      <c r="A61" s="62">
        <v>2320</v>
      </c>
      <c r="B61" s="69" t="s">
        <v>209</v>
      </c>
      <c r="C61" s="69" t="s">
        <v>210</v>
      </c>
      <c r="D61" s="64">
        <v>44609</v>
      </c>
      <c r="E61" s="65">
        <v>17483.397064230528</v>
      </c>
      <c r="F61" s="66" t="s">
        <v>133</v>
      </c>
      <c r="G61" s="67" t="s">
        <v>205</v>
      </c>
    </row>
    <row r="62" spans="1:7">
      <c r="A62" s="62">
        <v>2301</v>
      </c>
      <c r="B62" s="69" t="s">
        <v>208</v>
      </c>
      <c r="C62" s="69" t="s">
        <v>161</v>
      </c>
      <c r="D62" s="64">
        <v>44611</v>
      </c>
      <c r="E62" s="65">
        <v>17212.227200865746</v>
      </c>
      <c r="F62" s="66" t="s">
        <v>133</v>
      </c>
      <c r="G62" s="67" t="s">
        <v>205</v>
      </c>
    </row>
    <row r="63" spans="1:7">
      <c r="A63" s="62">
        <v>2336</v>
      </c>
      <c r="B63" s="63" t="s">
        <v>222</v>
      </c>
      <c r="C63" s="63" t="s">
        <v>192</v>
      </c>
      <c r="D63" s="64">
        <v>44617</v>
      </c>
      <c r="E63" s="65">
        <v>17070.381873553648</v>
      </c>
      <c r="F63" s="66" t="s">
        <v>133</v>
      </c>
      <c r="G63" s="67" t="s">
        <v>205</v>
      </c>
    </row>
    <row r="64" spans="1:7">
      <c r="A64" s="62">
        <v>2303</v>
      </c>
      <c r="B64" s="69" t="s">
        <v>229</v>
      </c>
      <c r="C64" s="69" t="s">
        <v>161</v>
      </c>
      <c r="D64" s="64">
        <v>44605</v>
      </c>
      <c r="E64" s="65">
        <v>16755.097973938777</v>
      </c>
      <c r="F64" s="66" t="s">
        <v>133</v>
      </c>
      <c r="G64" s="67" t="s">
        <v>205</v>
      </c>
    </row>
    <row r="65" spans="1:7">
      <c r="A65" s="62">
        <v>2317</v>
      </c>
      <c r="B65" s="63" t="s">
        <v>224</v>
      </c>
      <c r="C65" s="63" t="s">
        <v>225</v>
      </c>
      <c r="D65" s="64">
        <v>44609</v>
      </c>
      <c r="E65" s="65">
        <v>16361.856177167607</v>
      </c>
      <c r="F65" s="66" t="s">
        <v>133</v>
      </c>
      <c r="G65" s="67" t="s">
        <v>205</v>
      </c>
    </row>
    <row r="66" spans="1:7">
      <c r="A66" s="62">
        <v>2293</v>
      </c>
      <c r="B66" s="69" t="s">
        <v>188</v>
      </c>
      <c r="C66" s="63" t="s">
        <v>176</v>
      </c>
      <c r="D66" s="64">
        <v>44610</v>
      </c>
      <c r="E66" s="65">
        <v>16119.065971440883</v>
      </c>
      <c r="F66" s="66" t="s">
        <v>133</v>
      </c>
      <c r="G66" s="67" t="s">
        <v>205</v>
      </c>
    </row>
    <row r="67" spans="1:7">
      <c r="A67" s="62">
        <v>2374</v>
      </c>
      <c r="B67" s="63" t="s">
        <v>220</v>
      </c>
      <c r="C67" s="63" t="s">
        <v>132</v>
      </c>
      <c r="D67" s="64">
        <v>44677</v>
      </c>
      <c r="E67" s="65">
        <v>15285.820127941268</v>
      </c>
      <c r="F67" s="66" t="s">
        <v>133</v>
      </c>
      <c r="G67" s="67" t="s">
        <v>205</v>
      </c>
    </row>
    <row r="68" spans="1:7">
      <c r="A68" s="62">
        <v>2341</v>
      </c>
      <c r="B68" s="69" t="s">
        <v>212</v>
      </c>
      <c r="C68" s="69" t="s">
        <v>214</v>
      </c>
      <c r="D68" s="64">
        <v>44632</v>
      </c>
      <c r="E68" s="65">
        <v>14874.375221154045</v>
      </c>
      <c r="F68" s="66" t="s">
        <v>133</v>
      </c>
      <c r="G68" s="67" t="s">
        <v>205</v>
      </c>
    </row>
    <row r="69" spans="1:7">
      <c r="A69" s="62">
        <v>2323</v>
      </c>
      <c r="B69" s="69" t="s">
        <v>233</v>
      </c>
      <c r="C69" s="69" t="s">
        <v>210</v>
      </c>
      <c r="D69" s="64">
        <v>44609</v>
      </c>
      <c r="E69" s="65">
        <v>14810.192567079619</v>
      </c>
      <c r="F69" s="66" t="s">
        <v>133</v>
      </c>
      <c r="G69" s="67" t="s">
        <v>205</v>
      </c>
    </row>
    <row r="70" spans="1:7">
      <c r="A70" s="62">
        <v>2377</v>
      </c>
      <c r="B70" s="63" t="s">
        <v>221</v>
      </c>
      <c r="C70" s="63" t="s">
        <v>132</v>
      </c>
      <c r="D70" s="64">
        <v>44686</v>
      </c>
      <c r="E70" s="65">
        <v>14519.713930496137</v>
      </c>
      <c r="F70" s="66" t="s">
        <v>133</v>
      </c>
      <c r="G70" s="67" t="s">
        <v>205</v>
      </c>
    </row>
    <row r="71" spans="1:7">
      <c r="A71" s="62">
        <v>2337</v>
      </c>
      <c r="B71" s="63" t="s">
        <v>226</v>
      </c>
      <c r="C71" s="63" t="s">
        <v>192</v>
      </c>
      <c r="D71" s="64">
        <v>44620</v>
      </c>
      <c r="E71" s="65">
        <v>12446.920170380285</v>
      </c>
      <c r="F71" s="66" t="s">
        <v>133</v>
      </c>
      <c r="G71" s="67" t="s">
        <v>205</v>
      </c>
    </row>
    <row r="72" spans="1:7">
      <c r="A72" s="62">
        <v>2299</v>
      </c>
      <c r="B72" s="69" t="s">
        <v>212</v>
      </c>
      <c r="C72" s="69" t="s">
        <v>213</v>
      </c>
      <c r="D72" s="64">
        <v>44609</v>
      </c>
      <c r="E72" s="65">
        <v>10905.691711970587</v>
      </c>
      <c r="F72" s="66" t="s">
        <v>133</v>
      </c>
      <c r="G72" s="67" t="s">
        <v>205</v>
      </c>
    </row>
    <row r="73" spans="1:7">
      <c r="A73" s="62">
        <v>2290</v>
      </c>
      <c r="B73" s="63" t="s">
        <v>204</v>
      </c>
      <c r="C73" s="63" t="s">
        <v>176</v>
      </c>
      <c r="D73" s="64">
        <v>44607</v>
      </c>
      <c r="E73" s="65">
        <v>10892.650418191855</v>
      </c>
      <c r="F73" s="66" t="s">
        <v>133</v>
      </c>
      <c r="G73" s="67" t="s">
        <v>205</v>
      </c>
    </row>
    <row r="74" spans="1:7">
      <c r="A74" s="62">
        <v>2380</v>
      </c>
      <c r="B74" s="73" t="s">
        <v>223</v>
      </c>
      <c r="C74" s="63" t="s">
        <v>132</v>
      </c>
      <c r="D74" s="64">
        <v>44695</v>
      </c>
      <c r="E74" s="65">
        <v>10774.331310359032</v>
      </c>
      <c r="F74" s="66" t="s">
        <v>133</v>
      </c>
      <c r="G74" s="67" t="s">
        <v>205</v>
      </c>
    </row>
    <row r="75" spans="1:7">
      <c r="A75" s="62">
        <v>2358</v>
      </c>
      <c r="B75" s="63" t="s">
        <v>236</v>
      </c>
      <c r="C75" s="63" t="s">
        <v>237</v>
      </c>
      <c r="D75" s="64">
        <v>44629</v>
      </c>
      <c r="E75" s="65">
        <v>10319.436602426593</v>
      </c>
      <c r="F75" s="66" t="s">
        <v>133</v>
      </c>
      <c r="G75" s="67" t="s">
        <v>205</v>
      </c>
    </row>
    <row r="76" spans="1:7">
      <c r="A76" s="62">
        <v>2321</v>
      </c>
      <c r="B76" s="69" t="s">
        <v>211</v>
      </c>
      <c r="C76" s="69" t="s">
        <v>210</v>
      </c>
      <c r="D76" s="64">
        <v>44614</v>
      </c>
      <c r="E76" s="65">
        <v>8669.1078080381176</v>
      </c>
      <c r="F76" s="66" t="s">
        <v>133</v>
      </c>
      <c r="G76" s="67" t="s">
        <v>205</v>
      </c>
    </row>
    <row r="77" spans="1:7">
      <c r="A77" s="62">
        <v>2339</v>
      </c>
      <c r="B77" s="63" t="s">
        <v>235</v>
      </c>
      <c r="C77" s="63" t="s">
        <v>192</v>
      </c>
      <c r="D77" s="64">
        <v>44626</v>
      </c>
      <c r="E77" s="65">
        <v>7673.1261891958848</v>
      </c>
      <c r="F77" s="66" t="s">
        <v>133</v>
      </c>
      <c r="G77" s="67" t="s">
        <v>205</v>
      </c>
    </row>
    <row r="78" spans="1:7">
      <c r="A78" s="62">
        <v>2333</v>
      </c>
      <c r="B78" s="63" t="s">
        <v>230</v>
      </c>
      <c r="C78" s="63" t="s">
        <v>216</v>
      </c>
      <c r="D78" s="64">
        <v>44610</v>
      </c>
      <c r="E78" s="65">
        <v>6934.3275012887243</v>
      </c>
      <c r="F78" s="66" t="s">
        <v>133</v>
      </c>
      <c r="G78" s="67" t="s">
        <v>205</v>
      </c>
    </row>
    <row r="79" spans="1:7">
      <c r="A79" s="62">
        <v>2322</v>
      </c>
      <c r="B79" s="69" t="s">
        <v>231</v>
      </c>
      <c r="C79" s="69" t="s">
        <v>210</v>
      </c>
      <c r="D79" s="64">
        <v>44608</v>
      </c>
      <c r="E79" s="65">
        <v>3534.3227423446779</v>
      </c>
      <c r="F79" s="66" t="s">
        <v>133</v>
      </c>
      <c r="G79" s="67" t="s">
        <v>205</v>
      </c>
    </row>
    <row r="80" spans="1:7">
      <c r="A80" s="62">
        <v>2368</v>
      </c>
      <c r="B80" s="63" t="s">
        <v>207</v>
      </c>
      <c r="C80" s="63" t="s">
        <v>207</v>
      </c>
      <c r="D80" s="64">
        <v>44659</v>
      </c>
      <c r="E80" s="65">
        <v>1051.2808259759154</v>
      </c>
      <c r="F80" s="66" t="s">
        <v>133</v>
      </c>
      <c r="G80" s="67" t="s">
        <v>205</v>
      </c>
    </row>
    <row r="81" spans="1:7">
      <c r="A81" s="62">
        <v>2349</v>
      </c>
      <c r="B81" s="69" t="s">
        <v>262</v>
      </c>
      <c r="C81" s="69" t="s">
        <v>185</v>
      </c>
      <c r="D81" s="64">
        <v>44614</v>
      </c>
      <c r="E81" s="65">
        <v>17261.189402533786</v>
      </c>
      <c r="F81" s="66" t="s">
        <v>148</v>
      </c>
      <c r="G81" s="67" t="s">
        <v>244</v>
      </c>
    </row>
    <row r="82" spans="1:7">
      <c r="A82" s="62">
        <v>2326</v>
      </c>
      <c r="B82" s="69" t="s">
        <v>252</v>
      </c>
      <c r="C82" s="69" t="s">
        <v>241</v>
      </c>
      <c r="D82" s="64">
        <v>44612</v>
      </c>
      <c r="E82" s="65">
        <v>16113.578934160503</v>
      </c>
      <c r="F82" s="66" t="s">
        <v>148</v>
      </c>
      <c r="G82" s="67" t="s">
        <v>244</v>
      </c>
    </row>
    <row r="83" spans="1:7">
      <c r="A83" s="62">
        <v>2324</v>
      </c>
      <c r="B83" s="69" t="s">
        <v>245</v>
      </c>
      <c r="C83" s="69" t="s">
        <v>241</v>
      </c>
      <c r="D83" s="64">
        <v>44610</v>
      </c>
      <c r="E83" s="65">
        <v>15127.741288934456</v>
      </c>
      <c r="F83" s="66" t="s">
        <v>148</v>
      </c>
      <c r="G83" s="67" t="s">
        <v>244</v>
      </c>
    </row>
    <row r="84" spans="1:7">
      <c r="A84" s="62">
        <v>2330</v>
      </c>
      <c r="B84" s="63" t="s">
        <v>248</v>
      </c>
      <c r="C84" s="63" t="s">
        <v>216</v>
      </c>
      <c r="D84" s="64">
        <v>44614</v>
      </c>
      <c r="E84" s="65">
        <v>8146.7533100203764</v>
      </c>
      <c r="F84" s="66" t="s">
        <v>148</v>
      </c>
      <c r="G84" s="67" t="s">
        <v>244</v>
      </c>
    </row>
    <row r="85" spans="1:7">
      <c r="A85" s="62">
        <v>2334</v>
      </c>
      <c r="B85" s="69" t="s">
        <v>246</v>
      </c>
      <c r="C85" s="69" t="s">
        <v>247</v>
      </c>
      <c r="D85" s="64">
        <v>44611</v>
      </c>
      <c r="E85" s="65">
        <v>6256.9301565583446</v>
      </c>
      <c r="F85" s="66" t="s">
        <v>148</v>
      </c>
      <c r="G85" s="67" t="s">
        <v>244</v>
      </c>
    </row>
    <row r="86" spans="1:7">
      <c r="A86" s="62">
        <v>2295</v>
      </c>
      <c r="B86" s="69" t="s">
        <v>257</v>
      </c>
      <c r="C86" s="63" t="s">
        <v>176</v>
      </c>
      <c r="D86" s="64">
        <v>44612</v>
      </c>
      <c r="E86" s="65">
        <v>5035.000816243738</v>
      </c>
      <c r="F86" s="66" t="s">
        <v>148</v>
      </c>
      <c r="G86" s="67" t="s">
        <v>244</v>
      </c>
    </row>
    <row r="87" spans="1:7">
      <c r="A87" s="62">
        <v>2298</v>
      </c>
      <c r="B87" s="69" t="s">
        <v>260</v>
      </c>
      <c r="C87" s="63" t="s">
        <v>176</v>
      </c>
      <c r="D87" s="64">
        <v>44608</v>
      </c>
      <c r="E87" s="65">
        <v>11944.473999767028</v>
      </c>
      <c r="F87" s="66" t="s">
        <v>138</v>
      </c>
      <c r="G87" s="67" t="s">
        <v>244</v>
      </c>
    </row>
    <row r="88" spans="1:7">
      <c r="A88" s="62">
        <v>2347</v>
      </c>
      <c r="B88" s="69" t="s">
        <v>259</v>
      </c>
      <c r="C88" s="69" t="s">
        <v>185</v>
      </c>
      <c r="D88" s="64">
        <v>44610</v>
      </c>
      <c r="E88" s="65">
        <v>8686.5587860946289</v>
      </c>
      <c r="F88" s="66" t="s">
        <v>138</v>
      </c>
      <c r="G88" s="67" t="s">
        <v>244</v>
      </c>
    </row>
    <row r="89" spans="1:7">
      <c r="A89" s="62">
        <v>2384</v>
      </c>
      <c r="B89" s="63" t="s">
        <v>172</v>
      </c>
      <c r="C89" s="63" t="s">
        <v>132</v>
      </c>
      <c r="D89" s="64">
        <v>44707</v>
      </c>
      <c r="E89" s="65">
        <v>30933.115508394989</v>
      </c>
      <c r="F89" s="66" t="s">
        <v>133</v>
      </c>
      <c r="G89" s="67" t="s">
        <v>244</v>
      </c>
    </row>
    <row r="90" spans="1:7">
      <c r="A90" s="62">
        <v>2383</v>
      </c>
      <c r="B90" s="73" t="s">
        <v>223</v>
      </c>
      <c r="C90" s="63" t="s">
        <v>132</v>
      </c>
      <c r="D90" s="64">
        <v>44704</v>
      </c>
      <c r="E90" s="65">
        <v>26714.475554493543</v>
      </c>
      <c r="F90" s="66" t="s">
        <v>133</v>
      </c>
      <c r="G90" s="67" t="s">
        <v>244</v>
      </c>
    </row>
    <row r="91" spans="1:7">
      <c r="A91" s="62">
        <v>2382</v>
      </c>
      <c r="B91" s="63" t="s">
        <v>173</v>
      </c>
      <c r="C91" s="63" t="s">
        <v>132</v>
      </c>
      <c r="D91" s="64">
        <v>44701</v>
      </c>
      <c r="E91" s="65">
        <v>25784.6</v>
      </c>
      <c r="F91" s="66" t="s">
        <v>133</v>
      </c>
      <c r="G91" s="67" t="s">
        <v>244</v>
      </c>
    </row>
    <row r="92" spans="1:7">
      <c r="A92" s="62">
        <v>2381</v>
      </c>
      <c r="B92" s="63" t="s">
        <v>172</v>
      </c>
      <c r="C92" s="63" t="s">
        <v>132</v>
      </c>
      <c r="D92" s="64">
        <v>44698</v>
      </c>
      <c r="E92" s="65">
        <v>18277.195646690652</v>
      </c>
      <c r="F92" s="66" t="s">
        <v>133</v>
      </c>
      <c r="G92" s="67" t="s">
        <v>244</v>
      </c>
    </row>
    <row r="93" spans="1:7">
      <c r="A93" s="62">
        <v>2292</v>
      </c>
      <c r="B93" s="69" t="s">
        <v>256</v>
      </c>
      <c r="C93" s="63" t="s">
        <v>176</v>
      </c>
      <c r="D93" s="64">
        <v>44609</v>
      </c>
      <c r="E93" s="65">
        <v>17809.988038486044</v>
      </c>
      <c r="F93" s="66" t="s">
        <v>133</v>
      </c>
      <c r="G93" s="67" t="s">
        <v>244</v>
      </c>
    </row>
    <row r="94" spans="1:7">
      <c r="A94" s="62">
        <v>2327</v>
      </c>
      <c r="B94" s="69" t="s">
        <v>258</v>
      </c>
      <c r="C94" s="69" t="s">
        <v>241</v>
      </c>
      <c r="D94" s="64">
        <v>44613</v>
      </c>
      <c r="E94" s="65">
        <v>15685.25239030997</v>
      </c>
      <c r="F94" s="66" t="s">
        <v>133</v>
      </c>
      <c r="G94" s="67" t="s">
        <v>244</v>
      </c>
    </row>
    <row r="95" spans="1:7">
      <c r="A95" s="62">
        <v>2325</v>
      </c>
      <c r="B95" s="69" t="s">
        <v>253</v>
      </c>
      <c r="C95" s="69" t="s">
        <v>241</v>
      </c>
      <c r="D95" s="64">
        <v>44611</v>
      </c>
      <c r="E95" s="65">
        <v>13773.738625286036</v>
      </c>
      <c r="F95" s="66" t="s">
        <v>133</v>
      </c>
      <c r="G95" s="67" t="s">
        <v>244</v>
      </c>
    </row>
    <row r="96" spans="1:7">
      <c r="A96" s="62">
        <v>2288</v>
      </c>
      <c r="B96" s="63" t="s">
        <v>255</v>
      </c>
      <c r="C96" s="63" t="s">
        <v>176</v>
      </c>
      <c r="D96" s="64">
        <v>44605</v>
      </c>
      <c r="E96" s="65">
        <v>13758.762013307427</v>
      </c>
      <c r="F96" s="66" t="s">
        <v>133</v>
      </c>
      <c r="G96" s="67" t="s">
        <v>244</v>
      </c>
    </row>
    <row r="97" spans="1:7">
      <c r="A97" s="62">
        <v>2335</v>
      </c>
      <c r="B97" s="69" t="s">
        <v>263</v>
      </c>
      <c r="C97" s="69" t="s">
        <v>247</v>
      </c>
      <c r="D97" s="64">
        <v>44614</v>
      </c>
      <c r="E97" s="65">
        <v>13537.607559502449</v>
      </c>
      <c r="F97" s="66" t="s">
        <v>133</v>
      </c>
      <c r="G97" s="67" t="s">
        <v>244</v>
      </c>
    </row>
    <row r="98" spans="1:7">
      <c r="A98" s="62">
        <v>2331</v>
      </c>
      <c r="B98" s="63" t="s">
        <v>251</v>
      </c>
      <c r="C98" s="63" t="s">
        <v>216</v>
      </c>
      <c r="D98" s="64">
        <v>44608</v>
      </c>
      <c r="E98" s="65">
        <v>13490.797710112194</v>
      </c>
      <c r="F98" s="66" t="s">
        <v>133</v>
      </c>
      <c r="G98" s="67" t="s">
        <v>244</v>
      </c>
    </row>
    <row r="99" spans="1:7">
      <c r="A99" s="62">
        <v>2286</v>
      </c>
      <c r="B99" s="72" t="s">
        <v>261</v>
      </c>
      <c r="C99" s="63" t="s">
        <v>176</v>
      </c>
      <c r="D99" s="64">
        <v>44603</v>
      </c>
      <c r="E99" s="65">
        <v>11196.654725874407</v>
      </c>
      <c r="F99" s="66" t="s">
        <v>133</v>
      </c>
      <c r="G99" s="67" t="s">
        <v>244</v>
      </c>
    </row>
    <row r="100" spans="1:7">
      <c r="A100" s="62">
        <v>2356</v>
      </c>
      <c r="B100" s="69" t="s">
        <v>202</v>
      </c>
      <c r="C100" s="69" t="s">
        <v>178</v>
      </c>
      <c r="D100" s="64">
        <v>44623</v>
      </c>
      <c r="E100" s="65">
        <v>10744.046331207825</v>
      </c>
      <c r="F100" s="66" t="s">
        <v>133</v>
      </c>
      <c r="G100" s="67" t="s">
        <v>244</v>
      </c>
    </row>
    <row r="101" spans="1:7" s="75" customFormat="1" ht="15.75">
      <c r="A101" s="62">
        <v>2366</v>
      </c>
      <c r="B101" s="63" t="s">
        <v>249</v>
      </c>
      <c r="C101" s="63" t="s">
        <v>132</v>
      </c>
      <c r="D101" s="64">
        <v>44653</v>
      </c>
      <c r="E101" s="65">
        <v>10484.190666067925</v>
      </c>
      <c r="F101" s="66" t="s">
        <v>133</v>
      </c>
      <c r="G101" s="67" t="s">
        <v>244</v>
      </c>
    </row>
    <row r="102" spans="1:7">
      <c r="A102" s="62">
        <v>2284</v>
      </c>
      <c r="B102" s="74" t="s">
        <v>254</v>
      </c>
      <c r="C102" s="63" t="s">
        <v>176</v>
      </c>
      <c r="D102" s="64">
        <v>44601</v>
      </c>
      <c r="E102" s="65">
        <v>4752.4209272126727</v>
      </c>
      <c r="F102" s="66" t="s">
        <v>133</v>
      </c>
      <c r="G102" s="67" t="s">
        <v>244</v>
      </c>
    </row>
    <row r="103" spans="1:7">
      <c r="A103" s="62">
        <v>2351</v>
      </c>
      <c r="B103" s="69" t="s">
        <v>250</v>
      </c>
      <c r="C103" s="69" t="s">
        <v>250</v>
      </c>
      <c r="D103" s="64">
        <v>44620</v>
      </c>
      <c r="E103" s="65">
        <v>1037.8343786103671</v>
      </c>
      <c r="F103" s="66" t="s">
        <v>133</v>
      </c>
      <c r="G103" s="67" t="s">
        <v>244</v>
      </c>
    </row>
    <row r="104" spans="1:7">
      <c r="A104" s="62">
        <v>2324</v>
      </c>
      <c r="B104" s="63" t="s">
        <v>243</v>
      </c>
      <c r="C104" s="63" t="s">
        <v>132</v>
      </c>
      <c r="D104" s="64">
        <v>44638</v>
      </c>
      <c r="E104" s="65">
        <v>943.39622641509459</v>
      </c>
      <c r="F104" s="66" t="s">
        <v>133</v>
      </c>
      <c r="G104" s="67" t="s">
        <v>244</v>
      </c>
    </row>
    <row r="108" spans="1:7">
      <c r="C108" s="76"/>
    </row>
    <row r="355" spans="5:5" ht="20.25">
      <c r="E355" s="77"/>
    </row>
  </sheetData>
  <autoFilter ref="A1:G104"/>
  <sortState ref="A2:G104">
    <sortCondition ref="G2:G104"/>
    <sortCondition ref="F2:F104"/>
    <sortCondition descending="1" ref="E2:E104"/>
  </sortState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58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0"/>
  <sheetViews>
    <sheetView tabSelected="1" workbookViewId="0">
      <selection activeCell="C10" sqref="C10"/>
    </sheetView>
  </sheetViews>
  <sheetFormatPr defaultRowHeight="15"/>
  <cols>
    <col min="1" max="1" width="16" style="7" bestFit="1" customWidth="1"/>
    <col min="2" max="2" width="17.85546875" style="7" bestFit="1" customWidth="1"/>
    <col min="3" max="3" width="54" style="7" customWidth="1"/>
    <col min="4" max="4" width="12.42578125" style="7" bestFit="1" customWidth="1"/>
    <col min="5" max="5" width="14.140625" style="54" customWidth="1"/>
    <col min="6" max="16384" width="9.140625" style="7"/>
  </cols>
  <sheetData>
    <row r="1" spans="1:5">
      <c r="A1" s="48" t="s">
        <v>52</v>
      </c>
      <c r="B1" s="48" t="s">
        <v>53</v>
      </c>
      <c r="C1" s="48" t="s">
        <v>54</v>
      </c>
      <c r="D1" s="48" t="s">
        <v>55</v>
      </c>
      <c r="E1" s="48" t="s">
        <v>56</v>
      </c>
    </row>
    <row r="2" spans="1:5">
      <c r="A2" s="49">
        <v>10248</v>
      </c>
      <c r="B2" s="50">
        <v>44612</v>
      </c>
      <c r="C2" s="51" t="s">
        <v>57</v>
      </c>
      <c r="D2" s="52">
        <v>42837.500008940697</v>
      </c>
      <c r="E2" s="53">
        <v>6</v>
      </c>
    </row>
    <row r="3" spans="1:5">
      <c r="A3" s="49">
        <v>10249</v>
      </c>
      <c r="B3" s="50">
        <v>44747</v>
      </c>
      <c r="C3" s="51" t="s">
        <v>58</v>
      </c>
      <c r="D3" s="52">
        <v>46585</v>
      </c>
      <c r="E3" s="53">
        <v>2</v>
      </c>
    </row>
    <row r="4" spans="1:5">
      <c r="A4" s="49">
        <v>10250</v>
      </c>
      <c r="B4" s="50">
        <v>44702</v>
      </c>
      <c r="C4" s="51" t="s">
        <v>59</v>
      </c>
      <c r="D4" s="52">
        <v>38814.999741315842</v>
      </c>
      <c r="E4" s="53">
        <v>3</v>
      </c>
    </row>
    <row r="5" spans="1:5">
      <c r="A5" s="49">
        <v>10251</v>
      </c>
      <c r="B5" s="50">
        <v>44750</v>
      </c>
      <c r="C5" s="51" t="s">
        <v>60</v>
      </c>
      <c r="D5" s="52">
        <v>16351.499993763864</v>
      </c>
      <c r="E5" s="53">
        <v>3</v>
      </c>
    </row>
    <row r="6" spans="1:5">
      <c r="A6" s="49">
        <v>10252</v>
      </c>
      <c r="B6" s="50">
        <v>44751</v>
      </c>
      <c r="C6" s="51" t="s">
        <v>61</v>
      </c>
      <c r="D6" s="52">
        <v>89947.499950788915</v>
      </c>
      <c r="E6" s="53">
        <v>3</v>
      </c>
    </row>
    <row r="7" spans="1:5">
      <c r="A7" s="49">
        <v>10253</v>
      </c>
      <c r="B7" s="50">
        <v>44752</v>
      </c>
      <c r="C7" s="51" t="s">
        <v>59</v>
      </c>
      <c r="D7" s="52">
        <v>36120</v>
      </c>
      <c r="E7" s="53">
        <v>3</v>
      </c>
    </row>
    <row r="8" spans="1:5">
      <c r="A8" s="49">
        <v>10254</v>
      </c>
      <c r="B8" s="50">
        <v>44753</v>
      </c>
      <c r="C8" s="51" t="s">
        <v>62</v>
      </c>
      <c r="D8" s="52">
        <v>13915.499931871891</v>
      </c>
      <c r="E8" s="53">
        <v>3</v>
      </c>
    </row>
    <row r="9" spans="1:5">
      <c r="A9" s="49">
        <v>10255</v>
      </c>
      <c r="B9" s="50">
        <v>44754</v>
      </c>
      <c r="C9" s="51" t="s">
        <v>63</v>
      </c>
      <c r="D9" s="52">
        <v>62262.5</v>
      </c>
      <c r="E9" s="53">
        <v>4</v>
      </c>
    </row>
    <row r="10" spans="1:5">
      <c r="A10" s="49">
        <v>10256</v>
      </c>
      <c r="B10" s="50">
        <v>44614</v>
      </c>
      <c r="C10" s="51" t="s">
        <v>64</v>
      </c>
      <c r="D10" s="52">
        <v>12945</v>
      </c>
      <c r="E10" s="53">
        <v>2</v>
      </c>
    </row>
    <row r="11" spans="1:5">
      <c r="A11" s="49">
        <v>10257</v>
      </c>
      <c r="B11" s="50">
        <v>44758</v>
      </c>
      <c r="C11" s="51" t="s">
        <v>65</v>
      </c>
      <c r="D11" s="52">
        <v>27997.5</v>
      </c>
      <c r="E11" s="53">
        <v>3</v>
      </c>
    </row>
    <row r="12" spans="1:5">
      <c r="A12" s="49">
        <v>10258</v>
      </c>
      <c r="B12" s="50">
        <v>44759</v>
      </c>
      <c r="C12" s="51" t="s">
        <v>66</v>
      </c>
      <c r="D12" s="52">
        <v>40371.99984960258</v>
      </c>
      <c r="E12" s="53">
        <v>3</v>
      </c>
    </row>
    <row r="13" spans="1:5">
      <c r="A13" s="49">
        <v>10259</v>
      </c>
      <c r="B13" s="50">
        <v>44615</v>
      </c>
      <c r="C13" s="51" t="s">
        <v>67</v>
      </c>
      <c r="D13" s="52">
        <v>2520</v>
      </c>
      <c r="E13" s="53">
        <v>2</v>
      </c>
    </row>
    <row r="14" spans="1:5">
      <c r="A14" s="49">
        <v>10260</v>
      </c>
      <c r="B14" s="50">
        <v>44761</v>
      </c>
      <c r="C14" s="51" t="s">
        <v>68</v>
      </c>
      <c r="D14" s="52">
        <v>37616.25</v>
      </c>
      <c r="E14" s="53">
        <v>4</v>
      </c>
    </row>
    <row r="15" spans="1:5">
      <c r="A15" s="49">
        <v>10261</v>
      </c>
      <c r="B15" s="50">
        <v>44761</v>
      </c>
      <c r="C15" s="51" t="s">
        <v>69</v>
      </c>
      <c r="D15" s="52">
        <v>11200</v>
      </c>
      <c r="E15" s="53">
        <v>2</v>
      </c>
    </row>
    <row r="16" spans="1:5">
      <c r="A16" s="49">
        <v>10262</v>
      </c>
      <c r="B16" s="50">
        <v>44764</v>
      </c>
      <c r="C16" s="51" t="s">
        <v>70</v>
      </c>
      <c r="D16" s="52">
        <v>14599.999984800816</v>
      </c>
      <c r="E16" s="53">
        <v>3</v>
      </c>
    </row>
    <row r="17" spans="1:5">
      <c r="A17" s="49">
        <v>10263</v>
      </c>
      <c r="B17" s="50">
        <v>44765</v>
      </c>
      <c r="C17" s="51" t="s">
        <v>66</v>
      </c>
      <c r="D17" s="52">
        <v>46845</v>
      </c>
      <c r="E17" s="53">
        <v>4</v>
      </c>
    </row>
    <row r="18" spans="1:5">
      <c r="A18" s="49">
        <v>10264</v>
      </c>
      <c r="B18" s="50">
        <v>44766</v>
      </c>
      <c r="C18" s="51" t="s">
        <v>71</v>
      </c>
      <c r="D18" s="52">
        <v>17390.624971315265</v>
      </c>
      <c r="E18" s="53">
        <v>2</v>
      </c>
    </row>
    <row r="19" spans="1:5">
      <c r="A19" s="49">
        <v>10265</v>
      </c>
      <c r="B19" s="50">
        <v>44767</v>
      </c>
      <c r="C19" s="51" t="s">
        <v>67</v>
      </c>
      <c r="D19" s="52">
        <v>29400</v>
      </c>
      <c r="E19" s="53">
        <v>2</v>
      </c>
    </row>
    <row r="20" spans="1:5">
      <c r="A20" s="49">
        <v>10266</v>
      </c>
      <c r="B20" s="50">
        <v>44768</v>
      </c>
      <c r="C20" s="51" t="s">
        <v>72</v>
      </c>
      <c r="D20" s="52">
        <v>8663.9999932050705</v>
      </c>
      <c r="E20" s="53">
        <v>1</v>
      </c>
    </row>
    <row r="21" spans="1:5">
      <c r="A21" s="49">
        <v>10267</v>
      </c>
      <c r="B21" s="50">
        <v>44771</v>
      </c>
      <c r="C21" s="51" t="s">
        <v>73</v>
      </c>
      <c r="D21" s="52">
        <v>88414.999508857727</v>
      </c>
      <c r="E21" s="53">
        <v>3</v>
      </c>
    </row>
    <row r="22" spans="1:5">
      <c r="A22" s="49">
        <v>10268</v>
      </c>
      <c r="B22" s="50">
        <v>44772</v>
      </c>
      <c r="C22" s="51" t="s">
        <v>74</v>
      </c>
      <c r="D22" s="52">
        <v>27530</v>
      </c>
      <c r="E22" s="53">
        <v>2</v>
      </c>
    </row>
    <row r="23" spans="1:5">
      <c r="A23" s="49">
        <v>10269</v>
      </c>
      <c r="B23" s="50">
        <v>44773</v>
      </c>
      <c r="C23" s="51" t="s">
        <v>75</v>
      </c>
      <c r="D23" s="52">
        <v>16054.999987408519</v>
      </c>
      <c r="E23" s="53">
        <v>2</v>
      </c>
    </row>
    <row r="24" spans="1:5">
      <c r="A24" s="49">
        <v>10270</v>
      </c>
      <c r="B24" s="50">
        <v>44774</v>
      </c>
      <c r="C24" s="51" t="s">
        <v>72</v>
      </c>
      <c r="D24" s="52">
        <v>34400</v>
      </c>
      <c r="E24" s="53">
        <v>2</v>
      </c>
    </row>
    <row r="25" spans="1:5">
      <c r="A25" s="49">
        <v>10271</v>
      </c>
      <c r="B25" s="50">
        <v>44774</v>
      </c>
      <c r="C25" s="51" t="s">
        <v>76</v>
      </c>
      <c r="D25" s="52">
        <v>1200</v>
      </c>
      <c r="E25" s="53">
        <v>1</v>
      </c>
    </row>
    <row r="26" spans="1:5">
      <c r="A26" s="49">
        <v>10272</v>
      </c>
      <c r="B26" s="50">
        <v>44775</v>
      </c>
      <c r="C26" s="51" t="s">
        <v>70</v>
      </c>
      <c r="D26" s="52">
        <v>36400</v>
      </c>
      <c r="E26" s="53">
        <v>3</v>
      </c>
    </row>
    <row r="27" spans="1:5">
      <c r="A27" s="49">
        <v>10273</v>
      </c>
      <c r="B27" s="50">
        <v>44778</v>
      </c>
      <c r="C27" s="51" t="s">
        <v>77</v>
      </c>
      <c r="D27" s="52">
        <v>50931.999960839748</v>
      </c>
      <c r="E27" s="53">
        <v>5</v>
      </c>
    </row>
    <row r="28" spans="1:5">
      <c r="A28" s="49">
        <v>10274</v>
      </c>
      <c r="B28" s="50">
        <v>44779</v>
      </c>
      <c r="C28" s="51" t="s">
        <v>78</v>
      </c>
      <c r="D28" s="52">
        <v>13465</v>
      </c>
      <c r="E28" s="53">
        <v>2</v>
      </c>
    </row>
    <row r="29" spans="1:5">
      <c r="A29" s="49">
        <v>10275</v>
      </c>
      <c r="B29" s="50">
        <v>44780</v>
      </c>
      <c r="C29" s="51" t="s">
        <v>79</v>
      </c>
      <c r="D29" s="52">
        <v>7295.9999942779541</v>
      </c>
      <c r="E29" s="53">
        <v>2</v>
      </c>
    </row>
    <row r="30" spans="1:5">
      <c r="A30" s="49">
        <v>10276</v>
      </c>
      <c r="B30" s="50">
        <v>44781</v>
      </c>
      <c r="C30" s="51" t="s">
        <v>80</v>
      </c>
      <c r="D30" s="52">
        <v>10500</v>
      </c>
      <c r="E30" s="53">
        <v>2</v>
      </c>
    </row>
    <row r="31" spans="1:5">
      <c r="A31" s="49">
        <v>10277</v>
      </c>
      <c r="B31" s="50">
        <v>44782</v>
      </c>
      <c r="C31" s="51" t="s">
        <v>81</v>
      </c>
      <c r="D31" s="52">
        <v>30020</v>
      </c>
      <c r="E31" s="53">
        <v>2</v>
      </c>
    </row>
    <row r="32" spans="1:5">
      <c r="A32" s="49">
        <v>10278</v>
      </c>
      <c r="B32" s="50">
        <v>44785</v>
      </c>
      <c r="C32" s="51" t="s">
        <v>82</v>
      </c>
      <c r="D32" s="52">
        <v>37220</v>
      </c>
      <c r="E32" s="53">
        <v>4</v>
      </c>
    </row>
    <row r="33" spans="1:5">
      <c r="A33" s="49">
        <v>10279</v>
      </c>
      <c r="B33" s="50">
        <v>44786</v>
      </c>
      <c r="C33" s="51" t="s">
        <v>83</v>
      </c>
      <c r="D33" s="52">
        <v>8775</v>
      </c>
      <c r="E33" s="53">
        <v>1</v>
      </c>
    </row>
    <row r="34" spans="1:5">
      <c r="A34" s="49">
        <v>10280</v>
      </c>
      <c r="B34" s="50">
        <v>44787</v>
      </c>
      <c r="C34" s="51" t="s">
        <v>82</v>
      </c>
      <c r="D34" s="52">
        <v>15330</v>
      </c>
      <c r="E34" s="53">
        <v>3</v>
      </c>
    </row>
    <row r="35" spans="1:5">
      <c r="A35" s="49">
        <v>10281</v>
      </c>
      <c r="B35" s="50">
        <v>44787</v>
      </c>
      <c r="C35" s="51" t="s">
        <v>84</v>
      </c>
      <c r="D35" s="52">
        <v>2162.5</v>
      </c>
      <c r="E35" s="53">
        <v>3</v>
      </c>
    </row>
    <row r="36" spans="1:5">
      <c r="A36" s="49">
        <v>10282</v>
      </c>
      <c r="B36" s="50">
        <v>44788</v>
      </c>
      <c r="C36" s="51" t="s">
        <v>84</v>
      </c>
      <c r="D36" s="52">
        <v>3885</v>
      </c>
      <c r="E36" s="53">
        <v>2</v>
      </c>
    </row>
    <row r="37" spans="1:5">
      <c r="A37" s="49">
        <v>10283</v>
      </c>
      <c r="B37" s="50">
        <v>44789</v>
      </c>
      <c r="C37" s="51" t="s">
        <v>85</v>
      </c>
      <c r="D37" s="52">
        <v>35370</v>
      </c>
      <c r="E37" s="53">
        <v>4</v>
      </c>
    </row>
    <row r="38" spans="1:5">
      <c r="A38" s="49">
        <v>10284</v>
      </c>
      <c r="B38" s="50">
        <v>44792</v>
      </c>
      <c r="C38" s="51" t="s">
        <v>83</v>
      </c>
      <c r="D38" s="52">
        <v>29259.375</v>
      </c>
      <c r="E38" s="53">
        <v>4</v>
      </c>
    </row>
    <row r="39" spans="1:5">
      <c r="A39" s="49">
        <v>10285</v>
      </c>
      <c r="B39" s="50">
        <v>44793</v>
      </c>
      <c r="C39" s="51" t="s">
        <v>77</v>
      </c>
      <c r="D39" s="52">
        <v>43583.999837636948</v>
      </c>
      <c r="E39" s="53">
        <v>3</v>
      </c>
    </row>
    <row r="40" spans="1:5">
      <c r="A40" s="49">
        <v>10286</v>
      </c>
      <c r="B40" s="50">
        <v>44794</v>
      </c>
      <c r="C40" s="51" t="s">
        <v>77</v>
      </c>
      <c r="D40" s="52">
        <v>75400</v>
      </c>
      <c r="E40" s="53">
        <v>2</v>
      </c>
    </row>
    <row r="41" spans="1:5">
      <c r="A41" s="49">
        <v>10287</v>
      </c>
      <c r="B41" s="50">
        <v>44795</v>
      </c>
      <c r="C41" s="51" t="s">
        <v>86</v>
      </c>
      <c r="D41" s="52">
        <v>20474.999895691872</v>
      </c>
      <c r="E41" s="53">
        <v>3</v>
      </c>
    </row>
    <row r="42" spans="1:5">
      <c r="A42" s="49">
        <v>10288</v>
      </c>
      <c r="B42" s="50">
        <v>44796</v>
      </c>
      <c r="C42" s="51" t="s">
        <v>87</v>
      </c>
      <c r="D42" s="52">
        <v>2002.4999966844916</v>
      </c>
      <c r="E42" s="53">
        <v>2</v>
      </c>
    </row>
    <row r="43" spans="1:5">
      <c r="A43" s="49">
        <v>10289</v>
      </c>
      <c r="B43" s="50">
        <v>44799</v>
      </c>
      <c r="C43" s="51" t="s">
        <v>88</v>
      </c>
      <c r="D43" s="52">
        <v>11985</v>
      </c>
      <c r="E43" s="53">
        <v>2</v>
      </c>
    </row>
    <row r="44" spans="1:5">
      <c r="A44" s="49">
        <v>10290</v>
      </c>
      <c r="B44" s="50">
        <v>44800</v>
      </c>
      <c r="C44" s="51" t="s">
        <v>89</v>
      </c>
      <c r="D44" s="52">
        <v>54225</v>
      </c>
      <c r="E44" s="53">
        <v>4</v>
      </c>
    </row>
    <row r="45" spans="1:5">
      <c r="A45" s="49">
        <v>10291</v>
      </c>
      <c r="B45" s="50">
        <v>44800</v>
      </c>
      <c r="C45" s="51" t="s">
        <v>69</v>
      </c>
      <c r="D45" s="52">
        <v>12437.999979406595</v>
      </c>
      <c r="E45" s="53">
        <v>3</v>
      </c>
    </row>
    <row r="46" spans="1:5">
      <c r="A46" s="49">
        <v>10292</v>
      </c>
      <c r="B46" s="50">
        <v>44801</v>
      </c>
      <c r="C46" s="51" t="s">
        <v>90</v>
      </c>
      <c r="D46" s="52">
        <v>32400</v>
      </c>
      <c r="E46" s="53">
        <v>1</v>
      </c>
    </row>
    <row r="47" spans="1:5">
      <c r="A47" s="49">
        <v>10293</v>
      </c>
      <c r="B47" s="50">
        <v>44802</v>
      </c>
      <c r="C47" s="51" t="s">
        <v>80</v>
      </c>
      <c r="D47" s="52">
        <v>21217.5</v>
      </c>
      <c r="E47" s="53">
        <v>4</v>
      </c>
    </row>
    <row r="48" spans="1:5">
      <c r="A48" s="49">
        <v>10294</v>
      </c>
      <c r="B48" s="50">
        <v>44803</v>
      </c>
      <c r="C48" s="51" t="s">
        <v>70</v>
      </c>
      <c r="D48" s="52">
        <v>47190</v>
      </c>
      <c r="E48" s="53">
        <v>5</v>
      </c>
    </row>
    <row r="49" spans="1:5">
      <c r="A49" s="49">
        <v>10295</v>
      </c>
      <c r="B49" s="50">
        <v>44806</v>
      </c>
      <c r="C49" s="51" t="s">
        <v>78</v>
      </c>
      <c r="D49" s="52">
        <v>3040</v>
      </c>
      <c r="E49" s="53">
        <v>1</v>
      </c>
    </row>
    <row r="50" spans="1:5">
      <c r="A50" s="49">
        <v>10296</v>
      </c>
      <c r="B50" s="50">
        <v>44807</v>
      </c>
      <c r="C50" s="51" t="s">
        <v>85</v>
      </c>
      <c r="D50" s="52">
        <v>26265</v>
      </c>
      <c r="E50" s="53">
        <v>3</v>
      </c>
    </row>
    <row r="51" spans="1:5">
      <c r="A51" s="49">
        <v>10297</v>
      </c>
      <c r="B51" s="50">
        <v>44808</v>
      </c>
      <c r="C51" s="51" t="s">
        <v>91</v>
      </c>
      <c r="D51" s="52">
        <v>35500</v>
      </c>
      <c r="E51" s="53">
        <v>2</v>
      </c>
    </row>
    <row r="52" spans="1:5">
      <c r="A52" s="49">
        <v>10298</v>
      </c>
      <c r="B52" s="50">
        <v>44809</v>
      </c>
      <c r="C52" s="51" t="s">
        <v>92</v>
      </c>
      <c r="D52" s="52">
        <v>66125</v>
      </c>
      <c r="E52" s="53">
        <v>4</v>
      </c>
    </row>
    <row r="53" spans="1:5">
      <c r="A53" s="49">
        <v>10299</v>
      </c>
      <c r="B53" s="50">
        <v>44810</v>
      </c>
      <c r="C53" s="51" t="s">
        <v>86</v>
      </c>
      <c r="D53" s="52">
        <v>8737.5</v>
      </c>
      <c r="E53" s="53">
        <v>2</v>
      </c>
    </row>
    <row r="54" spans="1:5">
      <c r="A54" s="49">
        <v>10300</v>
      </c>
      <c r="B54" s="50">
        <v>44813</v>
      </c>
      <c r="C54" s="51" t="s">
        <v>79</v>
      </c>
      <c r="D54" s="52">
        <v>15200</v>
      </c>
      <c r="E54" s="53">
        <v>2</v>
      </c>
    </row>
    <row r="55" spans="1:5">
      <c r="A55" s="49">
        <v>10301</v>
      </c>
      <c r="B55" s="50">
        <v>44813</v>
      </c>
      <c r="C55" s="51" t="s">
        <v>93</v>
      </c>
      <c r="D55" s="52">
        <v>18875</v>
      </c>
      <c r="E55" s="53">
        <v>2</v>
      </c>
    </row>
    <row r="56" spans="1:5">
      <c r="A56" s="49">
        <v>10302</v>
      </c>
      <c r="B56" s="50">
        <v>44814</v>
      </c>
      <c r="C56" s="51" t="s">
        <v>61</v>
      </c>
      <c r="D56" s="52">
        <v>67720</v>
      </c>
      <c r="E56" s="53">
        <v>3</v>
      </c>
    </row>
    <row r="57" spans="1:5">
      <c r="A57" s="49">
        <v>10303</v>
      </c>
      <c r="B57" s="50">
        <v>44815</v>
      </c>
      <c r="C57" s="51" t="s">
        <v>94</v>
      </c>
      <c r="D57" s="52">
        <v>27944.999953731894</v>
      </c>
      <c r="E57" s="53">
        <v>3</v>
      </c>
    </row>
    <row r="58" spans="1:5">
      <c r="A58" s="49">
        <v>10304</v>
      </c>
      <c r="B58" s="50">
        <v>44816</v>
      </c>
      <c r="C58" s="51" t="s">
        <v>80</v>
      </c>
      <c r="D58" s="52">
        <v>23860</v>
      </c>
      <c r="E58" s="53">
        <v>3</v>
      </c>
    </row>
    <row r="59" spans="1:5">
      <c r="A59" s="49">
        <v>10305</v>
      </c>
      <c r="B59" s="50">
        <v>44817</v>
      </c>
      <c r="C59" s="51" t="s">
        <v>95</v>
      </c>
      <c r="D59" s="52">
        <v>93532.499845139682</v>
      </c>
      <c r="E59" s="53">
        <v>3</v>
      </c>
    </row>
    <row r="60" spans="1:5">
      <c r="A60" s="49">
        <v>10306</v>
      </c>
      <c r="B60" s="50">
        <v>44820</v>
      </c>
      <c r="C60" s="51" t="s">
        <v>84</v>
      </c>
      <c r="D60" s="52">
        <v>12462.5</v>
      </c>
      <c r="E60" s="53">
        <v>3</v>
      </c>
    </row>
    <row r="61" spans="1:5">
      <c r="A61" s="49">
        <v>10307</v>
      </c>
      <c r="B61" s="50">
        <v>44821</v>
      </c>
      <c r="C61" s="51" t="s">
        <v>96</v>
      </c>
      <c r="D61" s="52">
        <v>10600</v>
      </c>
      <c r="E61" s="53">
        <v>2</v>
      </c>
    </row>
    <row r="62" spans="1:5">
      <c r="A62" s="49">
        <v>10308</v>
      </c>
      <c r="B62" s="50">
        <v>44822</v>
      </c>
      <c r="C62" s="51" t="s">
        <v>97</v>
      </c>
      <c r="D62" s="52">
        <v>1737.5</v>
      </c>
      <c r="E62" s="53">
        <v>2</v>
      </c>
    </row>
    <row r="63" spans="1:5">
      <c r="A63" s="49">
        <v>10309</v>
      </c>
      <c r="B63" s="50">
        <v>44823</v>
      </c>
      <c r="C63" s="51" t="s">
        <v>92</v>
      </c>
      <c r="D63" s="52">
        <v>44050</v>
      </c>
      <c r="E63" s="53">
        <v>5</v>
      </c>
    </row>
    <row r="64" spans="1:5">
      <c r="A64" s="49">
        <v>10310</v>
      </c>
      <c r="B64" s="50">
        <v>44824</v>
      </c>
      <c r="C64" s="51" t="s">
        <v>98</v>
      </c>
      <c r="D64" s="52">
        <v>8400</v>
      </c>
      <c r="E64" s="53">
        <v>2</v>
      </c>
    </row>
    <row r="65" spans="1:5">
      <c r="A65" s="49">
        <v>10311</v>
      </c>
      <c r="B65" s="50">
        <v>44824</v>
      </c>
      <c r="C65" s="51" t="s">
        <v>99</v>
      </c>
      <c r="D65" s="52">
        <v>6720</v>
      </c>
      <c r="E65" s="53">
        <v>2</v>
      </c>
    </row>
    <row r="66" spans="1:5">
      <c r="A66" s="49">
        <v>10312</v>
      </c>
      <c r="B66" s="50">
        <v>44827</v>
      </c>
      <c r="C66" s="51" t="s">
        <v>93</v>
      </c>
      <c r="D66" s="52">
        <v>40370</v>
      </c>
      <c r="E66" s="53">
        <v>4</v>
      </c>
    </row>
    <row r="67" spans="1:5">
      <c r="A67" s="49">
        <v>10313</v>
      </c>
      <c r="B67" s="50">
        <v>44828</v>
      </c>
      <c r="C67" s="51" t="s">
        <v>77</v>
      </c>
      <c r="D67" s="52">
        <v>4560</v>
      </c>
      <c r="E67" s="53">
        <v>1</v>
      </c>
    </row>
    <row r="68" spans="1:5">
      <c r="A68" s="49">
        <v>10314</v>
      </c>
      <c r="B68" s="50">
        <v>44829</v>
      </c>
      <c r="C68" s="51" t="s">
        <v>70</v>
      </c>
      <c r="D68" s="52">
        <v>52357.499913312495</v>
      </c>
      <c r="E68" s="53">
        <v>3</v>
      </c>
    </row>
    <row r="69" spans="1:5">
      <c r="A69" s="49">
        <v>10315</v>
      </c>
      <c r="B69" s="50">
        <v>44830</v>
      </c>
      <c r="C69" s="51" t="s">
        <v>100</v>
      </c>
      <c r="D69" s="52">
        <v>12920</v>
      </c>
      <c r="E69" s="53">
        <v>2</v>
      </c>
    </row>
    <row r="70" spans="1:5">
      <c r="A70" s="49">
        <v>10316</v>
      </c>
      <c r="B70" s="50">
        <v>44831</v>
      </c>
      <c r="C70" s="51" t="s">
        <v>70</v>
      </c>
      <c r="D70" s="52">
        <v>70875</v>
      </c>
      <c r="E70" s="53">
        <v>2</v>
      </c>
    </row>
    <row r="71" spans="1:5">
      <c r="A71" s="49">
        <v>10317</v>
      </c>
      <c r="B71" s="50">
        <v>44834</v>
      </c>
      <c r="C71" s="51" t="s">
        <v>96</v>
      </c>
      <c r="D71" s="52">
        <v>7200</v>
      </c>
      <c r="E71" s="53">
        <v>1</v>
      </c>
    </row>
    <row r="72" spans="1:5">
      <c r="A72" s="49">
        <v>10318</v>
      </c>
      <c r="B72" s="50">
        <v>44835</v>
      </c>
      <c r="C72" s="51" t="s">
        <v>100</v>
      </c>
      <c r="D72" s="52">
        <v>6010</v>
      </c>
      <c r="E72" s="53">
        <v>2</v>
      </c>
    </row>
    <row r="73" spans="1:5">
      <c r="A73" s="49">
        <v>10319</v>
      </c>
      <c r="B73" s="50">
        <v>44836</v>
      </c>
      <c r="C73" s="51" t="s">
        <v>80</v>
      </c>
      <c r="D73" s="52">
        <v>29780</v>
      </c>
      <c r="E73" s="53">
        <v>3</v>
      </c>
    </row>
    <row r="74" spans="1:5">
      <c r="A74" s="49">
        <v>10320</v>
      </c>
      <c r="B74" s="50">
        <v>44837</v>
      </c>
      <c r="C74" s="51" t="s">
        <v>72</v>
      </c>
      <c r="D74" s="52">
        <v>12900</v>
      </c>
      <c r="E74" s="53">
        <v>1</v>
      </c>
    </row>
    <row r="75" spans="1:5">
      <c r="A75" s="49">
        <v>10321</v>
      </c>
      <c r="B75" s="50">
        <v>44837</v>
      </c>
      <c r="C75" s="51" t="s">
        <v>100</v>
      </c>
      <c r="D75" s="52">
        <v>3600</v>
      </c>
      <c r="E75" s="53">
        <v>1</v>
      </c>
    </row>
    <row r="76" spans="1:5">
      <c r="A76" s="49">
        <v>10322</v>
      </c>
      <c r="B76" s="50">
        <v>44838</v>
      </c>
      <c r="C76" s="51" t="s">
        <v>101</v>
      </c>
      <c r="D76" s="52">
        <v>2800</v>
      </c>
      <c r="E76" s="53">
        <v>1</v>
      </c>
    </row>
    <row r="77" spans="1:5">
      <c r="A77" s="49">
        <v>10323</v>
      </c>
      <c r="B77" s="50">
        <v>44841</v>
      </c>
      <c r="C77" s="51" t="s">
        <v>102</v>
      </c>
      <c r="D77" s="52">
        <v>4110</v>
      </c>
      <c r="E77" s="53">
        <v>3</v>
      </c>
    </row>
    <row r="78" spans="1:5">
      <c r="A78" s="49">
        <v>10324</v>
      </c>
      <c r="B78" s="50">
        <v>44842</v>
      </c>
      <c r="C78" s="51" t="s">
        <v>103</v>
      </c>
      <c r="D78" s="52">
        <v>131892.87412561476</v>
      </c>
      <c r="E78" s="53">
        <v>5</v>
      </c>
    </row>
    <row r="79" spans="1:5">
      <c r="A79" s="49">
        <v>10325</v>
      </c>
      <c r="B79" s="50">
        <v>44843</v>
      </c>
      <c r="C79" s="51" t="s">
        <v>102</v>
      </c>
      <c r="D79" s="52">
        <v>37425</v>
      </c>
      <c r="E79" s="53">
        <v>5</v>
      </c>
    </row>
    <row r="80" spans="1:5">
      <c r="A80" s="49">
        <v>10326</v>
      </c>
      <c r="B80" s="50">
        <v>44844</v>
      </c>
      <c r="C80" s="51" t="s">
        <v>104</v>
      </c>
      <c r="D80" s="52">
        <v>24550</v>
      </c>
      <c r="E80" s="53">
        <v>3</v>
      </c>
    </row>
    <row r="81" spans="1:5">
      <c r="A81" s="49">
        <v>10327</v>
      </c>
      <c r="B81" s="50">
        <v>44845</v>
      </c>
      <c r="C81" s="51" t="s">
        <v>71</v>
      </c>
      <c r="D81" s="52">
        <v>45249.999831430614</v>
      </c>
      <c r="E81" s="53">
        <v>4</v>
      </c>
    </row>
    <row r="82" spans="1:5">
      <c r="A82" s="49">
        <v>10328</v>
      </c>
      <c r="B82" s="50">
        <v>44848</v>
      </c>
      <c r="C82" s="51" t="s">
        <v>105</v>
      </c>
      <c r="D82" s="52">
        <v>29200</v>
      </c>
      <c r="E82" s="53">
        <v>3</v>
      </c>
    </row>
    <row r="83" spans="1:5">
      <c r="A83" s="49">
        <v>10329</v>
      </c>
      <c r="B83" s="50">
        <v>44849</v>
      </c>
      <c r="C83" s="51" t="s">
        <v>76</v>
      </c>
      <c r="D83" s="52">
        <v>114460.74991023168</v>
      </c>
      <c r="E83" s="53">
        <v>4</v>
      </c>
    </row>
    <row r="84" spans="1:5">
      <c r="A84" s="49">
        <v>10330</v>
      </c>
      <c r="B84" s="50">
        <v>44850</v>
      </c>
      <c r="C84" s="51" t="s">
        <v>85</v>
      </c>
      <c r="D84" s="52">
        <v>41224.999710917473</v>
      </c>
      <c r="E84" s="53">
        <v>2</v>
      </c>
    </row>
    <row r="85" spans="1:5">
      <c r="A85" s="49">
        <v>10331</v>
      </c>
      <c r="B85" s="50">
        <v>44850</v>
      </c>
      <c r="C85" s="51" t="s">
        <v>106</v>
      </c>
      <c r="D85" s="52">
        <v>2212.5</v>
      </c>
      <c r="E85" s="53">
        <v>1</v>
      </c>
    </row>
    <row r="86" spans="1:5">
      <c r="A86" s="49">
        <v>10332</v>
      </c>
      <c r="B86" s="50">
        <v>44851</v>
      </c>
      <c r="C86" s="51" t="s">
        <v>107</v>
      </c>
      <c r="D86" s="52">
        <v>44671.999833583832</v>
      </c>
      <c r="E86" s="53">
        <v>3</v>
      </c>
    </row>
    <row r="87" spans="1:5">
      <c r="A87" s="49">
        <v>10333</v>
      </c>
      <c r="B87" s="50">
        <v>44852</v>
      </c>
      <c r="C87" s="51" t="s">
        <v>72</v>
      </c>
      <c r="D87" s="52">
        <v>21929.999971389771</v>
      </c>
      <c r="E87" s="53">
        <v>3</v>
      </c>
    </row>
    <row r="88" spans="1:5">
      <c r="A88" s="49">
        <v>10334</v>
      </c>
      <c r="B88" s="50">
        <v>44855</v>
      </c>
      <c r="C88" s="51" t="s">
        <v>60</v>
      </c>
      <c r="D88" s="52">
        <v>3620</v>
      </c>
      <c r="E88" s="53">
        <v>2</v>
      </c>
    </row>
    <row r="89" spans="1:5">
      <c r="A89" s="49">
        <v>10335</v>
      </c>
      <c r="B89" s="50">
        <v>44856</v>
      </c>
      <c r="C89" s="51" t="s">
        <v>92</v>
      </c>
      <c r="D89" s="52">
        <v>50903.999810367823</v>
      </c>
      <c r="E89" s="53">
        <v>4</v>
      </c>
    </row>
    <row r="90" spans="1:5">
      <c r="A90" s="49">
        <v>10336</v>
      </c>
      <c r="B90" s="50">
        <v>44857</v>
      </c>
      <c r="C90" s="51" t="s">
        <v>108</v>
      </c>
      <c r="D90" s="52">
        <v>7127.9999881982803</v>
      </c>
      <c r="E90" s="53">
        <v>1</v>
      </c>
    </row>
    <row r="91" spans="1:5">
      <c r="A91" s="49">
        <v>10337</v>
      </c>
      <c r="B91" s="50">
        <v>44858</v>
      </c>
      <c r="C91" s="51" t="s">
        <v>73</v>
      </c>
      <c r="D91" s="52">
        <v>61675</v>
      </c>
      <c r="E91" s="53">
        <v>5</v>
      </c>
    </row>
    <row r="92" spans="1:5">
      <c r="A92" s="49">
        <v>10338</v>
      </c>
      <c r="B92" s="50">
        <v>44859</v>
      </c>
      <c r="C92" s="51" t="s">
        <v>95</v>
      </c>
      <c r="D92" s="52">
        <v>23362.5</v>
      </c>
      <c r="E92" s="53">
        <v>2</v>
      </c>
    </row>
    <row r="93" spans="1:5">
      <c r="A93" s="49">
        <v>10339</v>
      </c>
      <c r="B93" s="50">
        <v>44862</v>
      </c>
      <c r="C93" s="51" t="s">
        <v>107</v>
      </c>
      <c r="D93" s="52">
        <v>83849.99995931983</v>
      </c>
      <c r="E93" s="53">
        <v>3</v>
      </c>
    </row>
    <row r="94" spans="1:5">
      <c r="A94" s="49">
        <v>10340</v>
      </c>
      <c r="B94" s="50">
        <v>44863</v>
      </c>
      <c r="C94" s="51" t="s">
        <v>106</v>
      </c>
      <c r="D94" s="52">
        <v>60904.499952234328</v>
      </c>
      <c r="E94" s="53">
        <v>3</v>
      </c>
    </row>
    <row r="95" spans="1:5">
      <c r="A95" s="49">
        <v>10341</v>
      </c>
      <c r="B95" s="50">
        <v>44863</v>
      </c>
      <c r="C95" s="51" t="s">
        <v>109</v>
      </c>
      <c r="D95" s="52">
        <v>8814.9999409914017</v>
      </c>
      <c r="E95" s="53">
        <v>2</v>
      </c>
    </row>
    <row r="96" spans="1:5">
      <c r="A96" s="49">
        <v>10342</v>
      </c>
      <c r="B96" s="50">
        <v>44864</v>
      </c>
      <c r="C96" s="51" t="s">
        <v>73</v>
      </c>
      <c r="D96" s="52">
        <v>46015.999828577042</v>
      </c>
      <c r="E96" s="53">
        <v>4</v>
      </c>
    </row>
    <row r="97" spans="1:5">
      <c r="A97" s="49">
        <v>10343</v>
      </c>
      <c r="B97" s="50">
        <v>44865</v>
      </c>
      <c r="C97" s="51" t="s">
        <v>83</v>
      </c>
      <c r="D97" s="52">
        <v>39599.999999254942</v>
      </c>
      <c r="E97" s="53">
        <v>3</v>
      </c>
    </row>
    <row r="98" spans="1:5">
      <c r="A98" s="49">
        <v>10344</v>
      </c>
      <c r="B98" s="50">
        <v>44866</v>
      </c>
      <c r="C98" s="51" t="s">
        <v>75</v>
      </c>
      <c r="D98" s="52">
        <v>57400</v>
      </c>
      <c r="E98" s="53">
        <v>2</v>
      </c>
    </row>
    <row r="99" spans="1:5">
      <c r="A99" s="49">
        <v>10345</v>
      </c>
      <c r="B99" s="50">
        <v>44869</v>
      </c>
      <c r="C99" s="51" t="s">
        <v>77</v>
      </c>
      <c r="D99" s="52">
        <v>73120</v>
      </c>
      <c r="E99" s="53">
        <v>3</v>
      </c>
    </row>
    <row r="100" spans="1:5">
      <c r="A100" s="49">
        <v>10346</v>
      </c>
      <c r="B100" s="50">
        <v>44870</v>
      </c>
      <c r="C100" s="51" t="s">
        <v>70</v>
      </c>
      <c r="D100" s="52">
        <v>40471.999958157539</v>
      </c>
      <c r="E100" s="53">
        <v>2</v>
      </c>
    </row>
    <row r="101" spans="1:5">
      <c r="A101" s="49">
        <v>10347</v>
      </c>
      <c r="B101" s="50">
        <v>44871</v>
      </c>
      <c r="C101" s="51" t="s">
        <v>110</v>
      </c>
      <c r="D101" s="52">
        <v>20360.499887168407</v>
      </c>
      <c r="E101" s="53">
        <v>4</v>
      </c>
    </row>
    <row r="102" spans="1:5">
      <c r="A102" s="49">
        <v>10348</v>
      </c>
      <c r="B102" s="50">
        <v>44872</v>
      </c>
      <c r="C102" s="51" t="s">
        <v>93</v>
      </c>
      <c r="D102" s="52">
        <v>9089.9999678134918</v>
      </c>
      <c r="E102" s="53">
        <v>2</v>
      </c>
    </row>
    <row r="103" spans="1:5">
      <c r="A103" s="49">
        <v>10349</v>
      </c>
      <c r="B103" s="50">
        <v>44873</v>
      </c>
      <c r="C103" s="51" t="s">
        <v>76</v>
      </c>
      <c r="D103" s="52">
        <v>3540</v>
      </c>
      <c r="E103" s="53">
        <v>1</v>
      </c>
    </row>
    <row r="104" spans="1:5">
      <c r="A104" s="49">
        <v>10350</v>
      </c>
      <c r="B104" s="50">
        <v>44876</v>
      </c>
      <c r="C104" s="51" t="s">
        <v>111</v>
      </c>
      <c r="D104" s="52">
        <v>16051.499973423779</v>
      </c>
      <c r="E104" s="53">
        <v>2</v>
      </c>
    </row>
    <row r="105" spans="1:5">
      <c r="A105" s="49">
        <v>10351</v>
      </c>
      <c r="B105" s="50">
        <v>44876</v>
      </c>
      <c r="C105" s="51" t="s">
        <v>66</v>
      </c>
      <c r="D105" s="52">
        <v>134968.12489611097</v>
      </c>
      <c r="E105" s="53">
        <v>4</v>
      </c>
    </row>
    <row r="106" spans="1:5">
      <c r="A106" s="49">
        <v>10352</v>
      </c>
      <c r="B106" s="50">
        <v>44877</v>
      </c>
      <c r="C106" s="51" t="s">
        <v>105</v>
      </c>
      <c r="D106" s="52">
        <v>3407.4999824166298</v>
      </c>
      <c r="E106" s="53">
        <v>2</v>
      </c>
    </row>
    <row r="107" spans="1:5">
      <c r="A107" s="49">
        <v>10353</v>
      </c>
      <c r="B107" s="50">
        <v>44878</v>
      </c>
      <c r="C107" s="51" t="s">
        <v>112</v>
      </c>
      <c r="D107" s="52">
        <v>214831.99919968843</v>
      </c>
      <c r="E107" s="53">
        <v>2</v>
      </c>
    </row>
    <row r="108" spans="1:5">
      <c r="A108" s="49">
        <v>10354</v>
      </c>
      <c r="B108" s="50">
        <v>44879</v>
      </c>
      <c r="C108" s="51" t="s">
        <v>101</v>
      </c>
      <c r="D108" s="52">
        <v>14220</v>
      </c>
      <c r="E108" s="53">
        <v>2</v>
      </c>
    </row>
    <row r="109" spans="1:5">
      <c r="A109" s="49">
        <v>10355</v>
      </c>
      <c r="B109" s="50">
        <v>44880</v>
      </c>
      <c r="C109" s="51" t="s">
        <v>113</v>
      </c>
      <c r="D109" s="52">
        <v>12000</v>
      </c>
      <c r="E109" s="53">
        <v>2</v>
      </c>
    </row>
    <row r="110" spans="1:5">
      <c r="A110" s="49">
        <v>10356</v>
      </c>
      <c r="B110" s="50">
        <v>44883</v>
      </c>
      <c r="C110" s="51" t="s">
        <v>93</v>
      </c>
      <c r="D110" s="52">
        <v>27660</v>
      </c>
      <c r="E110" s="53">
        <v>3</v>
      </c>
    </row>
    <row r="111" spans="1:5">
      <c r="A111" s="49">
        <v>10357</v>
      </c>
      <c r="B111" s="50">
        <v>44884</v>
      </c>
      <c r="C111" s="51" t="s">
        <v>85</v>
      </c>
      <c r="D111" s="52">
        <v>29191.999928355217</v>
      </c>
      <c r="E111" s="53">
        <v>3</v>
      </c>
    </row>
    <row r="112" spans="1:5">
      <c r="A112" s="49">
        <v>10358</v>
      </c>
      <c r="B112" s="50">
        <v>44885</v>
      </c>
      <c r="C112" s="51" t="s">
        <v>111</v>
      </c>
      <c r="D112" s="52">
        <v>10734.999991580844</v>
      </c>
      <c r="E112" s="53">
        <v>3</v>
      </c>
    </row>
    <row r="113" spans="1:5">
      <c r="A113" s="49">
        <v>10359</v>
      </c>
      <c r="B113" s="50">
        <v>44886</v>
      </c>
      <c r="C113" s="51" t="s">
        <v>114</v>
      </c>
      <c r="D113" s="52">
        <v>86791.999931931496</v>
      </c>
      <c r="E113" s="53">
        <v>3</v>
      </c>
    </row>
    <row r="114" spans="1:5">
      <c r="A114" s="49">
        <v>10360</v>
      </c>
      <c r="B114" s="50">
        <v>44887</v>
      </c>
      <c r="C114" s="51" t="s">
        <v>91</v>
      </c>
      <c r="D114" s="52">
        <v>184755</v>
      </c>
      <c r="E114" s="53">
        <v>5</v>
      </c>
    </row>
    <row r="115" spans="1:5">
      <c r="A115" s="49">
        <v>10361</v>
      </c>
      <c r="B115" s="50">
        <v>44887</v>
      </c>
      <c r="C115" s="51" t="s">
        <v>77</v>
      </c>
      <c r="D115" s="52">
        <v>51155.9999153018</v>
      </c>
      <c r="E115" s="53">
        <v>2</v>
      </c>
    </row>
    <row r="116" spans="1:5">
      <c r="A116" s="49">
        <v>10362</v>
      </c>
      <c r="B116" s="50">
        <v>44890</v>
      </c>
      <c r="C116" s="51" t="s">
        <v>106</v>
      </c>
      <c r="D116" s="52">
        <v>38740</v>
      </c>
      <c r="E116" s="53">
        <v>3</v>
      </c>
    </row>
    <row r="117" spans="1:5">
      <c r="A117" s="49">
        <v>10363</v>
      </c>
      <c r="B117" s="50">
        <v>44891</v>
      </c>
      <c r="C117" s="51" t="s">
        <v>115</v>
      </c>
      <c r="D117" s="52">
        <v>11180</v>
      </c>
      <c r="E117" s="53">
        <v>3</v>
      </c>
    </row>
    <row r="118" spans="1:5">
      <c r="A118" s="49">
        <v>10364</v>
      </c>
      <c r="B118" s="50">
        <v>44891</v>
      </c>
      <c r="C118" s="51" t="s">
        <v>116</v>
      </c>
      <c r="D118" s="52">
        <v>23750</v>
      </c>
      <c r="E118" s="53">
        <v>2</v>
      </c>
    </row>
    <row r="119" spans="1:5">
      <c r="A119" s="49">
        <v>10365</v>
      </c>
      <c r="B119" s="50">
        <v>44892</v>
      </c>
      <c r="C119" s="51" t="s">
        <v>97</v>
      </c>
      <c r="D119" s="52">
        <v>10080</v>
      </c>
      <c r="E119" s="53">
        <v>1</v>
      </c>
    </row>
    <row r="120" spans="1:5">
      <c r="A120" s="49">
        <v>10366</v>
      </c>
      <c r="B120" s="50">
        <v>44893</v>
      </c>
      <c r="C120" s="51" t="s">
        <v>117</v>
      </c>
      <c r="D120" s="52">
        <v>3400</v>
      </c>
      <c r="E120" s="53">
        <v>2</v>
      </c>
    </row>
    <row r="121" spans="1:5">
      <c r="A121" s="49">
        <v>10367</v>
      </c>
      <c r="B121" s="50">
        <v>44893</v>
      </c>
      <c r="C121" s="51" t="s">
        <v>118</v>
      </c>
      <c r="D121" s="52">
        <v>20855</v>
      </c>
      <c r="E121" s="53">
        <v>4</v>
      </c>
    </row>
    <row r="122" spans="1:5">
      <c r="A122" s="49">
        <v>10368</v>
      </c>
      <c r="B122" s="50">
        <v>44894</v>
      </c>
      <c r="C122" s="51" t="s">
        <v>66</v>
      </c>
      <c r="D122" s="52">
        <v>42244.499946199358</v>
      </c>
      <c r="E122" s="53">
        <v>4</v>
      </c>
    </row>
    <row r="123" spans="1:5">
      <c r="A123" s="49">
        <v>10369</v>
      </c>
      <c r="B123" s="50">
        <v>44897</v>
      </c>
      <c r="C123" s="51" t="s">
        <v>76</v>
      </c>
      <c r="D123" s="52">
        <v>59760</v>
      </c>
      <c r="E123" s="53">
        <v>2</v>
      </c>
    </row>
    <row r="124" spans="1:5">
      <c r="A124" s="49">
        <v>10370</v>
      </c>
      <c r="B124" s="50">
        <v>44898</v>
      </c>
      <c r="C124" s="51" t="s">
        <v>62</v>
      </c>
      <c r="D124" s="52">
        <v>27939.999943971634</v>
      </c>
      <c r="E124" s="53">
        <v>3</v>
      </c>
    </row>
    <row r="125" spans="1:5">
      <c r="A125" s="49">
        <v>10371</v>
      </c>
      <c r="B125" s="50">
        <v>44898</v>
      </c>
      <c r="C125" s="51" t="s">
        <v>111</v>
      </c>
      <c r="D125" s="52">
        <v>1823.9999932050705</v>
      </c>
      <c r="E125" s="53">
        <v>1</v>
      </c>
    </row>
    <row r="126" spans="1:5">
      <c r="A126" s="49">
        <v>10372</v>
      </c>
      <c r="B126" s="50">
        <v>44899</v>
      </c>
      <c r="C126" s="51" t="s">
        <v>119</v>
      </c>
      <c r="D126" s="52">
        <v>230272.5</v>
      </c>
      <c r="E126" s="53">
        <v>4</v>
      </c>
    </row>
    <row r="127" spans="1:5">
      <c r="A127" s="49">
        <v>10373</v>
      </c>
      <c r="B127" s="50">
        <v>44900</v>
      </c>
      <c r="C127" s="51" t="s">
        <v>92</v>
      </c>
      <c r="D127" s="52">
        <v>34159.999872744083</v>
      </c>
      <c r="E127" s="53">
        <v>2</v>
      </c>
    </row>
    <row r="128" spans="1:5">
      <c r="A128" s="49">
        <v>10374</v>
      </c>
      <c r="B128" s="50">
        <v>44900</v>
      </c>
      <c r="C128" s="51" t="s">
        <v>57</v>
      </c>
      <c r="D128" s="52">
        <v>11475</v>
      </c>
      <c r="E128" s="53">
        <v>2</v>
      </c>
    </row>
    <row r="129" spans="1:5">
      <c r="A129" s="49">
        <v>10375</v>
      </c>
      <c r="B129" s="50">
        <v>44901</v>
      </c>
      <c r="C129" s="51" t="s">
        <v>120</v>
      </c>
      <c r="D129" s="52">
        <v>8450</v>
      </c>
      <c r="E129" s="53">
        <v>2</v>
      </c>
    </row>
    <row r="130" spans="1:5">
      <c r="A130" s="49">
        <v>10376</v>
      </c>
      <c r="B130" s="50">
        <v>44904</v>
      </c>
      <c r="C130" s="51" t="s">
        <v>107</v>
      </c>
      <c r="D130" s="52">
        <v>9974.9999921768904</v>
      </c>
      <c r="E130" s="53">
        <v>1</v>
      </c>
    </row>
    <row r="131" spans="1:5">
      <c r="A131" s="49">
        <v>10377</v>
      </c>
      <c r="B131" s="50">
        <v>44904</v>
      </c>
      <c r="C131" s="51" t="s">
        <v>114</v>
      </c>
      <c r="D131" s="52">
        <v>21589.999848604202</v>
      </c>
      <c r="E131" s="53">
        <v>2</v>
      </c>
    </row>
    <row r="132" spans="1:5">
      <c r="A132" s="49">
        <v>10378</v>
      </c>
      <c r="B132" s="50">
        <v>44905</v>
      </c>
      <c r="C132" s="51" t="s">
        <v>71</v>
      </c>
      <c r="D132" s="52">
        <v>2580</v>
      </c>
      <c r="E132" s="53">
        <v>1</v>
      </c>
    </row>
    <row r="133" spans="1:5">
      <c r="A133" s="49">
        <v>10379</v>
      </c>
      <c r="B133" s="50">
        <v>44906</v>
      </c>
      <c r="C133" s="51" t="s">
        <v>69</v>
      </c>
      <c r="D133" s="52">
        <v>21581.999964267015</v>
      </c>
      <c r="E133" s="53">
        <v>3</v>
      </c>
    </row>
    <row r="134" spans="1:5">
      <c r="A134" s="49">
        <v>10380</v>
      </c>
      <c r="B134" s="50">
        <v>44907</v>
      </c>
      <c r="C134" s="51" t="s">
        <v>92</v>
      </c>
      <c r="D134" s="52">
        <v>32845.499960519373</v>
      </c>
      <c r="E134" s="53">
        <v>4</v>
      </c>
    </row>
    <row r="135" spans="1:5">
      <c r="A135" s="49">
        <v>10381</v>
      </c>
      <c r="B135" s="50">
        <v>44907</v>
      </c>
      <c r="C135" s="51" t="s">
        <v>85</v>
      </c>
      <c r="D135" s="52">
        <v>2800</v>
      </c>
      <c r="E135" s="53">
        <v>1</v>
      </c>
    </row>
    <row r="136" spans="1:5">
      <c r="A136" s="49">
        <v>10382</v>
      </c>
      <c r="B136" s="50">
        <v>44908</v>
      </c>
      <c r="C136" s="51" t="s">
        <v>66</v>
      </c>
      <c r="D136" s="52">
        <v>72500</v>
      </c>
      <c r="E136" s="53">
        <v>5</v>
      </c>
    </row>
    <row r="137" spans="1:5">
      <c r="A137" s="49">
        <v>10383</v>
      </c>
      <c r="B137" s="50">
        <v>44911</v>
      </c>
      <c r="C137" s="51" t="s">
        <v>113</v>
      </c>
      <c r="D137" s="52">
        <v>22475</v>
      </c>
      <c r="E137" s="53">
        <v>3</v>
      </c>
    </row>
    <row r="138" spans="1:5">
      <c r="A138" s="49">
        <v>10384</v>
      </c>
      <c r="B138" s="50">
        <v>44911</v>
      </c>
      <c r="C138" s="51" t="s">
        <v>82</v>
      </c>
      <c r="D138" s="52">
        <v>55560</v>
      </c>
      <c r="E138" s="53">
        <v>2</v>
      </c>
    </row>
    <row r="139" spans="1:5">
      <c r="A139" s="49">
        <v>10385</v>
      </c>
      <c r="B139" s="50">
        <v>44912</v>
      </c>
      <c r="C139" s="51" t="s">
        <v>76</v>
      </c>
      <c r="D139" s="52">
        <v>17279.999935626984</v>
      </c>
      <c r="E139" s="53">
        <v>3</v>
      </c>
    </row>
    <row r="140" spans="1:5">
      <c r="A140" s="49">
        <v>10386</v>
      </c>
      <c r="B140" s="50">
        <v>44913</v>
      </c>
      <c r="C140" s="51" t="s">
        <v>110</v>
      </c>
      <c r="D140" s="52">
        <v>4150</v>
      </c>
      <c r="E140" s="53">
        <v>2</v>
      </c>
    </row>
    <row r="141" spans="1:5">
      <c r="A141" s="49">
        <v>10387</v>
      </c>
      <c r="B141" s="50">
        <v>44913</v>
      </c>
      <c r="C141" s="51" t="s">
        <v>121</v>
      </c>
      <c r="D141" s="52">
        <v>26460</v>
      </c>
      <c r="E141" s="53">
        <v>4</v>
      </c>
    </row>
    <row r="142" spans="1:5">
      <c r="A142" s="49">
        <v>10388</v>
      </c>
      <c r="B142" s="50">
        <v>44914</v>
      </c>
      <c r="C142" s="51" t="s">
        <v>114</v>
      </c>
      <c r="D142" s="52">
        <v>30719.999983161688</v>
      </c>
      <c r="E142" s="53">
        <v>3</v>
      </c>
    </row>
    <row r="143" spans="1:5">
      <c r="A143" s="49">
        <v>10389</v>
      </c>
      <c r="B143" s="50">
        <v>44915</v>
      </c>
      <c r="C143" s="51" t="s">
        <v>122</v>
      </c>
      <c r="D143" s="52">
        <v>45820</v>
      </c>
      <c r="E143" s="53">
        <v>4</v>
      </c>
    </row>
    <row r="144" spans="1:5">
      <c r="A144" s="49">
        <v>10390</v>
      </c>
      <c r="B144" s="50">
        <v>44918</v>
      </c>
      <c r="C144" s="51" t="s">
        <v>66</v>
      </c>
      <c r="D144" s="52">
        <v>52271.999931335449</v>
      </c>
      <c r="E144" s="53">
        <v>4</v>
      </c>
    </row>
    <row r="145" spans="1:5">
      <c r="A145" s="49">
        <v>10391</v>
      </c>
      <c r="B145" s="50">
        <v>44918</v>
      </c>
      <c r="C145" s="51" t="s">
        <v>115</v>
      </c>
      <c r="D145" s="52">
        <v>2160</v>
      </c>
      <c r="E145" s="53">
        <v>1</v>
      </c>
    </row>
    <row r="146" spans="1:5">
      <c r="A146" s="49">
        <v>10392</v>
      </c>
      <c r="B146" s="50">
        <v>44919</v>
      </c>
      <c r="C146" s="51" t="s">
        <v>112</v>
      </c>
      <c r="D146" s="52">
        <v>36000</v>
      </c>
      <c r="E146" s="53">
        <v>1</v>
      </c>
    </row>
    <row r="147" spans="1:5">
      <c r="A147" s="49">
        <v>10393</v>
      </c>
      <c r="B147" s="50">
        <v>44920</v>
      </c>
      <c r="C147" s="51" t="s">
        <v>103</v>
      </c>
      <c r="D147" s="52">
        <v>63923.75</v>
      </c>
      <c r="E147" s="53">
        <v>5</v>
      </c>
    </row>
    <row r="148" spans="1:5">
      <c r="A148" s="49">
        <v>10394</v>
      </c>
      <c r="B148" s="50">
        <v>44920</v>
      </c>
      <c r="C148" s="51" t="s">
        <v>120</v>
      </c>
      <c r="D148" s="52">
        <v>11050</v>
      </c>
      <c r="E148" s="53">
        <v>2</v>
      </c>
    </row>
    <row r="149" spans="1:5">
      <c r="A149" s="49">
        <v>10395</v>
      </c>
      <c r="B149" s="50">
        <v>44921</v>
      </c>
      <c r="C149" s="51" t="s">
        <v>65</v>
      </c>
      <c r="D149" s="52">
        <v>53072.999921664596</v>
      </c>
      <c r="E149" s="53">
        <v>3</v>
      </c>
    </row>
    <row r="150" spans="1:5">
      <c r="A150" s="49">
        <v>10396</v>
      </c>
      <c r="B150" s="50">
        <v>44922</v>
      </c>
      <c r="C150" s="51" t="s">
        <v>73</v>
      </c>
      <c r="D150" s="52">
        <v>47595</v>
      </c>
      <c r="E150" s="53">
        <v>3</v>
      </c>
    </row>
  </sheetData>
  <pageMargins left="0.70866141732283472" right="0.70866141732283472" top="0.78740157480314965" bottom="0.78740157480314965" header="0.31496062992125984" footer="0.31496062992125984"/>
  <pageSetup paperSize="9" scale="76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Hárok1</vt:lpstr>
      <vt:lpstr>Tabuľka</vt:lpstr>
      <vt:lpstr>Databáza</vt:lpstr>
      <vt:lpstr>Tlač</vt:lpstr>
      <vt:lpstr>Databáza!Názvy_tlače</vt:lpstr>
      <vt:lpstr>Tlač!Názvy_tlače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mPriezvisko</dc:creator>
  <cp:lastModifiedBy>SPU</cp:lastModifiedBy>
  <cp:lastPrinted>2022-12-02T10:52:25Z</cp:lastPrinted>
  <dcterms:created xsi:type="dcterms:W3CDTF">2022-09-22T10:16:51Z</dcterms:created>
  <dcterms:modified xsi:type="dcterms:W3CDTF">2022-12-02T10:55:14Z</dcterms:modified>
</cp:coreProperties>
</file>