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BA35DA7-0B75-45ED-8A85-C0154D4FDAB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danie" sheetId="2" r:id="rId1"/>
    <sheet name="Graf 1" sheetId="3" r:id="rId2"/>
    <sheet name="Graf 2" sheetId="4" r:id="rId3"/>
    <sheet name="ÚdajeKT1" sheetId="5" r:id="rId4"/>
    <sheet name="KT1" sheetId="6" r:id="rId5"/>
    <sheet name="Údaje" sheetId="7" r:id="rId6"/>
  </sheets>
  <definedNames>
    <definedName name="_xlnm._FilterDatabase" localSheetId="5" hidden="1">Údaje!$B$2:$F$599</definedName>
    <definedName name="_xlchart.v1.0" hidden="1">'Graf 1'!$B$7:$B$10</definedName>
    <definedName name="_xlchart.v1.1" hidden="1">'Graf 1'!$C$6</definedName>
    <definedName name="_xlchart.v1.2" hidden="1">'Graf 1'!$C$7:$C$10</definedName>
    <definedName name="_xlchart.v1.3" hidden="1">'Graf 1'!$D$6</definedName>
    <definedName name="_xlchart.v1.4" hidden="1">'Graf 1'!$D$7:$D$10</definedName>
    <definedName name="_xlchart.v1.5" hidden="1">'Graf 1'!$E$6</definedName>
    <definedName name="_xlchart.v1.6" hidden="1">'Graf 1'!$E$7:$E$10</definedName>
    <definedName name="wrn.Druhá." localSheetId="0" hidden="1">{"zväčšené","Zvýšený",FALSE,"Senzit analýza";"z1","Normálny",FALSE,"Senzit analýza"}</definedName>
    <definedName name="wrn.Druhá." hidden="1">{"zväčšené","Zvýšený",FALSE,"Senzit analýza";"z1","Normálny",FALSE,"Senzit analýza"}</definedName>
    <definedName name="wrn.Prvá." localSheetId="0" hidden="1">{"zväčšené","Zvýšený",TRUE,"Senzit analýza";"zväčšené","Normálny",TRUE,"Senzit analýza"}</definedName>
    <definedName name="wrn.Prvá." hidden="1">{"zväčšené","Zvýšený",TRUE,"Senzit analýza";"zväčšené","Normálny",TRUE,"Senzit analýza"}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7" i="3"/>
  <c r="G11" i="3"/>
  <c r="G8" i="3"/>
  <c r="G9" i="3"/>
  <c r="G10" i="3"/>
  <c r="G7" i="3"/>
  <c r="D12" i="3"/>
  <c r="E12" i="3"/>
  <c r="F12" i="3"/>
  <c r="C12" i="3"/>
  <c r="F40" i="2"/>
  <c r="F38" i="2"/>
  <c r="F39" i="2" s="1"/>
  <c r="F45" i="2"/>
  <c r="F44" i="2"/>
  <c r="F43" i="2"/>
  <c r="B7" i="2"/>
  <c r="C7" i="2" s="1"/>
  <c r="E24" i="4"/>
  <c r="D24" i="4"/>
  <c r="C24" i="4"/>
  <c r="F23" i="4"/>
  <c r="F22" i="4"/>
  <c r="F21" i="4"/>
  <c r="F20" i="4"/>
  <c r="F19" i="4"/>
  <c r="D7" i="2" l="1"/>
  <c r="E7" i="2" s="1"/>
  <c r="B8" i="2" l="1"/>
  <c r="F7" i="2"/>
  <c r="H7" i="2" s="1"/>
  <c r="G7" i="2" l="1"/>
  <c r="C8" i="2"/>
  <c r="D8" i="2" l="1"/>
  <c r="E8" i="2"/>
  <c r="B9" i="2" l="1"/>
  <c r="F8" i="2"/>
  <c r="H8" i="2" s="1"/>
  <c r="G8" i="2" l="1"/>
  <c r="C9" i="2"/>
  <c r="D9" i="2" l="1"/>
  <c r="E9" i="2" s="1"/>
  <c r="F9" i="2" l="1"/>
  <c r="H9" i="2" s="1"/>
  <c r="B10" i="2"/>
  <c r="C10" i="2" l="1"/>
  <c r="G9" i="2"/>
  <c r="D10" i="2" l="1"/>
  <c r="E10" i="2" s="1"/>
  <c r="B11" i="2" l="1"/>
  <c r="F10" i="2"/>
  <c r="H10" i="2" s="1"/>
  <c r="G10" i="2" l="1"/>
  <c r="C11" i="2"/>
  <c r="D11" i="2" l="1"/>
  <c r="E11" i="2"/>
  <c r="B12" i="2" l="1"/>
  <c r="F11" i="2"/>
  <c r="H11" i="2" s="1"/>
  <c r="G11" i="2" l="1"/>
  <c r="C12" i="2"/>
  <c r="D12" i="2" l="1"/>
  <c r="E12" i="2" s="1"/>
  <c r="B13" i="2" l="1"/>
  <c r="F12" i="2"/>
  <c r="G12" i="2" l="1"/>
  <c r="H12" i="2"/>
  <c r="C13" i="2"/>
  <c r="D13" i="2" s="1"/>
  <c r="E13" i="2"/>
  <c r="B14" i="2" l="1"/>
  <c r="F13" i="2"/>
  <c r="G13" i="2" l="1"/>
  <c r="H13" i="2"/>
  <c r="C14" i="2"/>
  <c r="D14" i="2" s="1"/>
  <c r="E14" i="2"/>
  <c r="B15" i="2" l="1"/>
  <c r="F14" i="2"/>
  <c r="G14" i="2" l="1"/>
  <c r="H14" i="2"/>
  <c r="C15" i="2"/>
  <c r="D15" i="2" s="1"/>
  <c r="E15" i="2" l="1"/>
  <c r="B16" i="2" s="1"/>
  <c r="F15" i="2" l="1"/>
  <c r="G15" i="2"/>
  <c r="H15" i="2"/>
  <c r="C16" i="2"/>
  <c r="D16" i="2" s="1"/>
  <c r="E16" i="2" l="1"/>
  <c r="B17" i="2" s="1"/>
  <c r="F16" i="2" l="1"/>
  <c r="G16" i="2"/>
  <c r="H16" i="2"/>
  <c r="C17" i="2"/>
  <c r="D17" i="2" s="1"/>
  <c r="E17" i="2" s="1"/>
  <c r="B18" i="2" l="1"/>
  <c r="F17" i="2"/>
  <c r="G17" i="2" l="1"/>
  <c r="H17" i="2"/>
  <c r="C18" i="2"/>
  <c r="D18" i="2" l="1"/>
  <c r="E18" i="2" s="1"/>
  <c r="F25" i="2"/>
  <c r="F21" i="2"/>
  <c r="F22" i="2"/>
  <c r="F24" i="2"/>
  <c r="F23" i="2"/>
  <c r="F30" i="2" l="1"/>
  <c r="F18" i="2"/>
  <c r="H18" i="2" s="1"/>
  <c r="G18" i="2" l="1"/>
  <c r="F28" i="2"/>
  <c r="F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Hallová</author>
  </authors>
  <commentList>
    <comment ref="B7" authorId="0" shapeId="0" xr:uid="{5A902106-A07D-440C-979B-6513183CDA3B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Odkaz na bunku s vloženým kapitálom</t>
        </r>
      </text>
    </comment>
    <comment ref="C7" authorId="0" shapeId="0" xr:uid="{AECDA189-E353-4DC8-B1C7-8BCB38024354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Vynásobiť B7*C2, C2 zafixovať</t>
        </r>
      </text>
    </comment>
    <comment ref="D7" authorId="0" shapeId="0" xr:uid="{B68BD0A1-051A-4416-8E0E-2B692685B081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Vynásobiť C7*C3, C3 zafixovať.</t>
        </r>
      </text>
    </comment>
    <comment ref="E7" authorId="0" shapeId="0" xr:uid="{059C21A2-FB12-4CF4-AE22-B59E29909A83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B7+C7-D7</t>
        </r>
      </text>
    </comment>
    <comment ref="F7" authorId="0" shapeId="0" xr:uid="{864AD707-6250-43AA-9BD6-9C78CDA61C8A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E7-B7</t>
        </r>
      </text>
    </comment>
    <comment ref="B8" authorId="0" shapeId="0" xr:uid="{DFE0D73D-D3DE-4C29-9302-97B86C2DBD6C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Odkaz na výsledok Kapitál na konci roka z predošlého roku, bunka E7, vzorec kopírovať iba od bunky B8</t>
        </r>
      </text>
    </comment>
  </commentList>
</comments>
</file>

<file path=xl/sharedStrings.xml><?xml version="1.0" encoding="utf-8"?>
<sst xmlns="http://schemas.openxmlformats.org/spreadsheetml/2006/main" count="1621" uniqueCount="135">
  <si>
    <t>Rok</t>
  </si>
  <si>
    <t>Úrok</t>
  </si>
  <si>
    <t>Daň</t>
  </si>
  <si>
    <t>Vložený kapitál</t>
  </si>
  <si>
    <t>Kapitál na
začiatku roka</t>
  </si>
  <si>
    <t>Kapitál na
konci roka</t>
  </si>
  <si>
    <t>Kumulatívny
zisk</t>
  </si>
  <si>
    <t>Čistý
zisk</t>
  </si>
  <si>
    <t>Percento úrok</t>
  </si>
  <si>
    <t>Percento daň</t>
  </si>
  <si>
    <t>Š T A N D A R D N É   F U N K C I E</t>
  </si>
  <si>
    <t>Celková výška úrokov</t>
  </si>
  <si>
    <t>Priemerná výška úrokov</t>
  </si>
  <si>
    <t>Počet sledovaných rokov</t>
  </si>
  <si>
    <t>Maximálny dosiahnutý úrok</t>
  </si>
  <si>
    <t>Minimálny dosiahnutý úrok</t>
  </si>
  <si>
    <t>P O D M I E N E Č N É   F U N K C I E</t>
  </si>
  <si>
    <t>V Y H Ľ A D Á V A C I E   F U N K C I E</t>
  </si>
  <si>
    <t>Výška úroku</t>
  </si>
  <si>
    <t>Čistý zisk</t>
  </si>
  <si>
    <t>D Á T U M O V É   F U N K C I E</t>
  </si>
  <si>
    <t>Dnes je</t>
  </si>
  <si>
    <t>Dnešný deň je v týždni v poradí</t>
  </si>
  <si>
    <t>Z A O K R Ú H Ľ O V A N I E   H O D N Ô T</t>
  </si>
  <si>
    <t>Matematické</t>
  </si>
  <si>
    <t>Hranica</t>
  </si>
  <si>
    <t>Percento
provízie</t>
  </si>
  <si>
    <t>&lt;</t>
  </si>
  <si>
    <t>&gt;=</t>
  </si>
  <si>
    <t>Počet rokov kde čistý zisk je &gt; 80 €</t>
  </si>
  <si>
    <t>Suma úrokov kde čistý zisk je &gt; 80 €</t>
  </si>
  <si>
    <t>Je kapitál na konci posledného roka &gt; 3800 €?</t>
  </si>
  <si>
    <t>Počet dní do konca roka</t>
  </si>
  <si>
    <t>Zaokrúhlenie na desiatky</t>
  </si>
  <si>
    <t>Zaokrúhlenie na stotiny</t>
  </si>
  <si>
    <t>ÚLOHY 1:</t>
  </si>
  <si>
    <t>(v kusoch)</t>
  </si>
  <si>
    <t>1. Dopočítajte počet predaných kusov časopisov za jednotlivé mestá.</t>
  </si>
  <si>
    <t>Druh časopisu</t>
  </si>
  <si>
    <t>NITRA</t>
  </si>
  <si>
    <t>KOŠICE</t>
  </si>
  <si>
    <t>ŽILINA</t>
  </si>
  <si>
    <t>ZVOLEN</t>
  </si>
  <si>
    <t>Priemer</t>
  </si>
  <si>
    <t>3. Vypočítajte priemerný predaj každého časopisu.</t>
  </si>
  <si>
    <t>Computer</t>
  </si>
  <si>
    <t xml:space="preserve">4. Vytvorte z tabuľky stĺpcový graf pre mestá NR, KE, ZA a prvé 4 časopisy. </t>
  </si>
  <si>
    <t>Life</t>
  </si>
  <si>
    <t xml:space="preserve">     Umiestnite ho pod tabuľku.</t>
  </si>
  <si>
    <t>Gamer</t>
  </si>
  <si>
    <t>PC Partner</t>
  </si>
  <si>
    <t>6. Doplňte názvy osí x a y.</t>
  </si>
  <si>
    <t>Wifiny</t>
  </si>
  <si>
    <t>Spolu</t>
  </si>
  <si>
    <t>ÚLOHY 2:</t>
  </si>
  <si>
    <t>2. Doplňte názov grafu a legendu upravte tak, aby v nej boli zobrazené</t>
  </si>
  <si>
    <t xml:space="preserve">     názvy časopisov.</t>
  </si>
  <si>
    <t xml:space="preserve">3. Doplňte menovky údajov v percentách. </t>
  </si>
  <si>
    <t>4. Najväčší výsek povytiahnite a zmeňte jeho farbu na žltú.</t>
  </si>
  <si>
    <t xml:space="preserve">5. Plochu grafu upravte tieňovaním. </t>
  </si>
  <si>
    <t xml:space="preserve"> </t>
  </si>
  <si>
    <t>Spolu rok 2021</t>
  </si>
  <si>
    <t>Predaj rôznych časopisov vo vybraných mestách SR v roku 2021</t>
  </si>
  <si>
    <t>5. Graf pomenujte nadpisom ´´PREDAJ ČASOPISOV 2021´´.</t>
  </si>
  <si>
    <t>1. Vytvorte koláčový graf z hodnôt v stĺpci "Spolu rok 2021".</t>
  </si>
  <si>
    <t>2. Dopočítajte počet predaných kusov jednotlivých časopisov za rok 2021.</t>
  </si>
  <si>
    <r>
      <t xml:space="preserve">Z údajov v tabuľke zostrojte </t>
    </r>
    <r>
      <rPr>
        <b/>
        <sz val="12"/>
        <color indexed="10"/>
        <rFont val="Arial CE"/>
        <family val="2"/>
        <charset val="238"/>
      </rPr>
      <t>stĺpcový graf</t>
    </r>
    <r>
      <rPr>
        <b/>
        <sz val="10"/>
        <rFont val="Arial CE"/>
        <family val="2"/>
        <charset val="238"/>
      </rPr>
      <t xml:space="preserve">, ktorý bude vyjadrovať nezamestnanosť v krajinách </t>
    </r>
  </si>
  <si>
    <t>Graf upravte nasledovne:</t>
  </si>
  <si>
    <t>- doplňte nadpis a popisy osí,</t>
  </si>
  <si>
    <t>- farbu prvej série (údaje za ČR) zmeňte na červenú,</t>
  </si>
  <si>
    <t>- sériu údajov za SR nahraďte obrázkom,</t>
  </si>
  <si>
    <t>- voľným textom a šípkou označte najvyššie percento nezamestnanosti,</t>
  </si>
  <si>
    <t>- v nadpise zmeňte písmo na 12 bodové, červené,</t>
  </si>
  <si>
    <t>- podklad zmeňte na jemné šrafovanie,</t>
  </si>
  <si>
    <t>- graf prekopírujte vedľa pôvodného a zmeňte ho na stĺpcový - priestorový!</t>
  </si>
  <si>
    <t>Nezamestnanosť v krajinách strednej Európy</t>
  </si>
  <si>
    <t>(v %)</t>
  </si>
  <si>
    <t>ČR</t>
  </si>
  <si>
    <t>MR</t>
  </si>
  <si>
    <t>PR</t>
  </si>
  <si>
    <t>SR</t>
  </si>
  <si>
    <t>EÚ 28</t>
  </si>
  <si>
    <t>xxxx</t>
  </si>
  <si>
    <r>
      <t>strednej Európy v rokoch 2019 - 2021 (</t>
    </r>
    <r>
      <rPr>
        <b/>
        <sz val="10"/>
        <color indexed="10"/>
        <rFont val="Arial CE"/>
        <family val="2"/>
        <charset val="238"/>
      </rPr>
      <t>roky na osi X !</t>
    </r>
    <r>
      <rPr>
        <b/>
        <sz val="10"/>
        <rFont val="Arial CE"/>
        <family val="2"/>
        <charset val="238"/>
      </rPr>
      <t>)</t>
    </r>
  </si>
  <si>
    <t>- doplňte do grafu sériu údajov o EÚ 27</t>
  </si>
  <si>
    <t>Študent č.</t>
  </si>
  <si>
    <t>Pohlavie</t>
  </si>
  <si>
    <t>Pôvod</t>
  </si>
  <si>
    <t>Počítač</t>
  </si>
  <si>
    <t>Cudzí jazyk</t>
  </si>
  <si>
    <t>Prospech zo strednej školy</t>
  </si>
  <si>
    <t>Počet členov v domácnosti</t>
  </si>
  <si>
    <t>Príjem na člena domácnosti</t>
  </si>
  <si>
    <t>žena</t>
  </si>
  <si>
    <t>vidiek</t>
  </si>
  <si>
    <t>neovláda</t>
  </si>
  <si>
    <t>nemecký</t>
  </si>
  <si>
    <t>mesto</t>
  </si>
  <si>
    <t>anglický</t>
  </si>
  <si>
    <t>iný</t>
  </si>
  <si>
    <t>muž</t>
  </si>
  <si>
    <t>ovláda</t>
  </si>
  <si>
    <t>1.  Z údajov na hárku Kontingenčná tabuľka vytvorte kontingenčnú tabuľku a odpovedzte na nasledovné otázky:</t>
  </si>
  <si>
    <t xml:space="preserve">a) celkový príjem členov domácností v meste </t>
  </si>
  <si>
    <t>b) koľko mužov z mesta hovorí anglickým jazykom</t>
  </si>
  <si>
    <t>c) koľko žien z vidieka má prospech zo strednej školy 1,4</t>
  </si>
  <si>
    <t>d) koľko žien z mesta neovláda počítač</t>
  </si>
  <si>
    <t>2. Zmeňte rozloženie zostavy.</t>
  </si>
  <si>
    <t>3. Zmeňte štýl kontingenčnej tabuľky.</t>
  </si>
  <si>
    <t>4. Pomocou filtra zobrazte v tabuľke iba údaje o osobách ovládajúcich počítač.</t>
  </si>
  <si>
    <t>5. Zobrazte si niektorú hodnotu v tabuľke. (2xklik a zobrazia sa podrobnosti na novom hárku)</t>
  </si>
  <si>
    <t xml:space="preserve">6. Z kontingenčnej tabuľky zostrojte kontingenčný graf. </t>
  </si>
  <si>
    <t>e) počet mužov z mesta ovládajúcich počítač</t>
  </si>
  <si>
    <t>Predaj</t>
  </si>
  <si>
    <t>Zástupca</t>
  </si>
  <si>
    <t>Komodita</t>
  </si>
  <si>
    <t>Počet</t>
  </si>
  <si>
    <t>Cena</t>
  </si>
  <si>
    <t>Shinda</t>
  </si>
  <si>
    <t>zostava PC</t>
  </si>
  <si>
    <t>Peter</t>
  </si>
  <si>
    <t>monitor</t>
  </si>
  <si>
    <t xml:space="preserve">Vilma </t>
  </si>
  <si>
    <t>notebook</t>
  </si>
  <si>
    <t xml:space="preserve">Karol </t>
  </si>
  <si>
    <t>tlačiareň</t>
  </si>
  <si>
    <t>Kijivu</t>
  </si>
  <si>
    <t>scanner</t>
  </si>
  <si>
    <t>Kamba</t>
  </si>
  <si>
    <t>kopírka</t>
  </si>
  <si>
    <t>Richard</t>
  </si>
  <si>
    <t>Moja</t>
  </si>
  <si>
    <t>Kama</t>
  </si>
  <si>
    <t>Tatu</t>
  </si>
  <si>
    <t>Provízia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</si>
</sst>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&quot;Sk&quot;_-;\-* #,##0.00\ &quot;Sk&quot;_-;_-* &quot;-&quot;??\ &quot;Sk&quot;_-;_-@_-"/>
    <numFmt numFmtId="165" formatCode="_-* #,##0.00\ _S_k_-;\-* #,##0.00\ _S_k_-;_-* &quot;-&quot;??\ _S_k_-;_-@_-"/>
    <numFmt numFmtId="166" formatCode="_-* #,##0\ &quot;Sk&quot;_-;\-* #,##0\ &quot;Sk&quot;_-;_-* &quot;-&quot;??\ &quot;Sk&quot;_-;_-@_-"/>
    <numFmt numFmtId="167" formatCode="#,##0_ ;\-#,##0\ "/>
    <numFmt numFmtId="168" formatCode="#,##0&quot; V&quot;"/>
    <numFmt numFmtId="169" formatCode="_-* #,##0.00\ [$€-41B]_-;\-* #,##0.00\ [$€-41B]_-;_-* &quot;-&quot;??\ [$€-41B]_-;_-@_-"/>
    <numFmt numFmtId="170" formatCode="0.0"/>
    <numFmt numFmtId="173" formatCode="0.0000"/>
  </numFmts>
  <fonts count="1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0"/>
      <color indexed="48"/>
      <name val="Switzerland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3" fillId="0" borderId="0">
      <alignment horizontal="center"/>
    </xf>
    <xf numFmtId="0" fontId="1" fillId="0" borderId="0"/>
    <xf numFmtId="0" fontId="16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10" fontId="4" fillId="3" borderId="8" xfId="0" applyNumberFormat="1" applyFont="1" applyFill="1" applyBorder="1" applyAlignment="1" applyProtection="1">
      <alignment horizontal="right"/>
      <protection locked="0"/>
    </xf>
    <xf numFmtId="10" fontId="4" fillId="3" borderId="9" xfId="0" applyNumberFormat="1" applyFont="1" applyFill="1" applyBorder="1" applyAlignment="1" applyProtection="1">
      <alignment horizontal="right"/>
      <protection locked="0"/>
    </xf>
    <xf numFmtId="169" fontId="4" fillId="3" borderId="10" xfId="2" applyNumberFormat="1" applyFont="1" applyFill="1" applyBorder="1" applyAlignment="1" applyProtection="1">
      <alignment horizontal="right"/>
      <protection locked="0"/>
    </xf>
    <xf numFmtId="169" fontId="2" fillId="0" borderId="14" xfId="2" applyNumberFormat="1" applyBorder="1" applyProtection="1">
      <protection hidden="1"/>
    </xf>
    <xf numFmtId="169" fontId="2" fillId="0" borderId="16" xfId="2" applyNumberFormat="1" applyBorder="1" applyProtection="1">
      <protection hidden="1"/>
    </xf>
    <xf numFmtId="0" fontId="5" fillId="2" borderId="17" xfId="0" applyFont="1" applyFill="1" applyBorder="1" applyAlignment="1">
      <alignment horizontal="center" vertical="center" wrapText="1"/>
    </xf>
    <xf numFmtId="166" fontId="8" fillId="0" borderId="6" xfId="2" applyNumberFormat="1" applyFont="1" applyBorder="1" applyAlignment="1" applyProtection="1">
      <alignment horizontal="center"/>
      <protection hidden="1"/>
    </xf>
    <xf numFmtId="9" fontId="8" fillId="0" borderId="6" xfId="3" applyFont="1" applyBorder="1" applyAlignment="1" applyProtection="1">
      <alignment horizontal="center"/>
      <protection hidden="1"/>
    </xf>
    <xf numFmtId="166" fontId="8" fillId="0" borderId="7" xfId="2" applyNumberFormat="1" applyFont="1" applyBorder="1" applyAlignment="1" applyProtection="1">
      <alignment horizontal="center"/>
      <protection hidden="1"/>
    </xf>
    <xf numFmtId="9" fontId="8" fillId="0" borderId="7" xfId="3" applyFont="1" applyBorder="1" applyAlignment="1" applyProtection="1">
      <alignment horizontal="center"/>
      <protection hidden="1"/>
    </xf>
    <xf numFmtId="169" fontId="8" fillId="0" borderId="6" xfId="2" applyNumberFormat="1" applyFont="1" applyBorder="1" applyProtection="1">
      <protection hidden="1"/>
    </xf>
    <xf numFmtId="169" fontId="8" fillId="0" borderId="7" xfId="2" applyNumberFormat="1" applyFont="1" applyBorder="1" applyProtection="1">
      <protection hidden="1"/>
    </xf>
    <xf numFmtId="0" fontId="6" fillId="2" borderId="18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0" fontId="2" fillId="0" borderId="0" xfId="2" applyNumberFormat="1" applyProtection="1">
      <protection hidden="1"/>
    </xf>
    <xf numFmtId="169" fontId="2" fillId="6" borderId="11" xfId="2" applyNumberFormat="1" applyFill="1" applyBorder="1" applyProtection="1">
      <protection hidden="1"/>
    </xf>
    <xf numFmtId="169" fontId="2" fillId="4" borderId="24" xfId="2" applyNumberFormat="1" applyFill="1" applyBorder="1" applyProtection="1">
      <protection hidden="1"/>
    </xf>
    <xf numFmtId="169" fontId="2" fillId="4" borderId="25" xfId="2" applyNumberFormat="1" applyFill="1" applyBorder="1" applyProtection="1">
      <protection hidden="1"/>
    </xf>
    <xf numFmtId="169" fontId="2" fillId="4" borderId="21" xfId="2" applyNumberFormat="1" applyFill="1" applyBorder="1" applyProtection="1">
      <protection hidden="1"/>
    </xf>
    <xf numFmtId="169" fontId="2" fillId="6" borderId="21" xfId="2" applyNumberFormat="1" applyFill="1" applyBorder="1" applyProtection="1">
      <protection hidden="1"/>
    </xf>
    <xf numFmtId="169" fontId="2" fillId="6" borderId="23" xfId="2" applyNumberFormat="1" applyFill="1" applyBorder="1" applyProtection="1">
      <protection hidden="1"/>
    </xf>
    <xf numFmtId="169" fontId="2" fillId="6" borderId="33" xfId="2" applyNumberFormat="1" applyFill="1" applyBorder="1" applyProtection="1">
      <protection hidden="1"/>
    </xf>
    <xf numFmtId="0" fontId="1" fillId="0" borderId="0" xfId="5"/>
    <xf numFmtId="0" fontId="7" fillId="7" borderId="0" xfId="5" applyFont="1" applyFill="1"/>
    <xf numFmtId="0" fontId="1" fillId="7" borderId="0" xfId="5" applyFill="1"/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34" xfId="5" applyFont="1" applyBorder="1" applyAlignment="1">
      <alignment horizontal="center" vertical="center" wrapText="1"/>
    </xf>
    <xf numFmtId="0" fontId="7" fillId="0" borderId="35" xfId="5" applyFont="1" applyBorder="1" applyAlignment="1">
      <alignment horizontal="center" vertical="center" wrapText="1"/>
    </xf>
    <xf numFmtId="0" fontId="7" fillId="0" borderId="36" xfId="5" applyFont="1" applyBorder="1"/>
    <xf numFmtId="0" fontId="1" fillId="0" borderId="11" xfId="5" applyBorder="1"/>
    <xf numFmtId="0" fontId="1" fillId="0" borderId="37" xfId="5" applyBorder="1"/>
    <xf numFmtId="0" fontId="1" fillId="0" borderId="18" xfId="5" applyBorder="1"/>
    <xf numFmtId="0" fontId="1" fillId="0" borderId="5" xfId="5" applyBorder="1"/>
    <xf numFmtId="0" fontId="7" fillId="0" borderId="21" xfId="5" applyFont="1" applyBorder="1"/>
    <xf numFmtId="0" fontId="1" fillId="0" borderId="13" xfId="5" applyBorder="1"/>
    <xf numFmtId="0" fontId="1" fillId="0" borderId="22" xfId="5" applyBorder="1"/>
    <xf numFmtId="0" fontId="11" fillId="7" borderId="0" xfId="5" applyFont="1" applyFill="1"/>
    <xf numFmtId="0" fontId="7" fillId="0" borderId="23" xfId="5" applyFont="1" applyBorder="1"/>
    <xf numFmtId="0" fontId="1" fillId="0" borderId="15" xfId="5" applyBorder="1"/>
    <xf numFmtId="0" fontId="1" fillId="0" borderId="38" xfId="5" applyBorder="1"/>
    <xf numFmtId="0" fontId="7" fillId="0" borderId="1" xfId="5" applyFont="1" applyBorder="1"/>
    <xf numFmtId="0" fontId="1" fillId="0" borderId="2" xfId="5" applyBorder="1"/>
    <xf numFmtId="0" fontId="1" fillId="0" borderId="39" xfId="5" applyBorder="1"/>
    <xf numFmtId="170" fontId="1" fillId="0" borderId="39" xfId="5" applyNumberFormat="1" applyBorder="1"/>
    <xf numFmtId="0" fontId="1" fillId="0" borderId="0" xfId="5" applyProtection="1">
      <protection locked="0"/>
    </xf>
    <xf numFmtId="0" fontId="12" fillId="7" borderId="4" xfId="5" applyFont="1" applyFill="1" applyBorder="1"/>
    <xf numFmtId="0" fontId="5" fillId="7" borderId="28" xfId="5" applyFont="1" applyFill="1" applyBorder="1"/>
    <xf numFmtId="0" fontId="5" fillId="7" borderId="29" xfId="5" applyFont="1" applyFill="1" applyBorder="1"/>
    <xf numFmtId="0" fontId="5" fillId="7" borderId="40" xfId="5" applyFont="1" applyFill="1" applyBorder="1"/>
    <xf numFmtId="0" fontId="5" fillId="7" borderId="0" xfId="5" applyFont="1" applyFill="1"/>
    <xf numFmtId="0" fontId="5" fillId="7" borderId="41" xfId="5" applyFont="1" applyFill="1" applyBorder="1"/>
    <xf numFmtId="0" fontId="14" fillId="7" borderId="40" xfId="5" applyFont="1" applyFill="1" applyBorder="1"/>
    <xf numFmtId="0" fontId="5" fillId="7" borderId="40" xfId="5" quotePrefix="1" applyFont="1" applyFill="1" applyBorder="1"/>
    <xf numFmtId="0" fontId="14" fillId="7" borderId="42" xfId="5" quotePrefix="1" applyFont="1" applyFill="1" applyBorder="1"/>
    <xf numFmtId="0" fontId="5" fillId="7" borderId="27" xfId="5" applyFont="1" applyFill="1" applyBorder="1"/>
    <xf numFmtId="0" fontId="5" fillId="7" borderId="43" xfId="5" applyFont="1" applyFill="1" applyBorder="1"/>
    <xf numFmtId="0" fontId="15" fillId="0" borderId="0" xfId="5" applyFont="1"/>
    <xf numFmtId="0" fontId="1" fillId="0" borderId="17" xfId="5" applyBorder="1"/>
    <xf numFmtId="0" fontId="15" fillId="0" borderId="44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34" xfId="5" applyFont="1" applyBorder="1" applyAlignment="1">
      <alignment horizontal="center"/>
    </xf>
    <xf numFmtId="0" fontId="15" fillId="0" borderId="17" xfId="5" applyFont="1" applyBorder="1"/>
    <xf numFmtId="0" fontId="15" fillId="0" borderId="45" xfId="5" applyFont="1" applyBorder="1"/>
    <xf numFmtId="0" fontId="1" fillId="0" borderId="0" xfId="5" applyAlignment="1">
      <alignment horizontal="center"/>
    </xf>
    <xf numFmtId="0" fontId="1" fillId="0" borderId="11" xfId="5" applyBorder="1" applyAlignment="1">
      <alignment horizontal="center"/>
    </xf>
    <xf numFmtId="0" fontId="1" fillId="0" borderId="37" xfId="5" applyBorder="1" applyAlignment="1">
      <alignment horizontal="center"/>
    </xf>
    <xf numFmtId="170" fontId="1" fillId="0" borderId="45" xfId="5" applyNumberFormat="1" applyBorder="1" applyAlignment="1">
      <alignment horizontal="center"/>
    </xf>
    <xf numFmtId="0" fontId="15" fillId="0" borderId="6" xfId="5" applyFont="1" applyBorder="1"/>
    <xf numFmtId="0" fontId="1" fillId="0" borderId="12" xfId="5" applyBorder="1" applyAlignment="1">
      <alignment horizontal="center"/>
    </xf>
    <xf numFmtId="0" fontId="1" fillId="0" borderId="13" xfId="5" applyBorder="1" applyAlignment="1">
      <alignment horizontal="center"/>
    </xf>
    <xf numFmtId="0" fontId="1" fillId="0" borderId="22" xfId="5" applyBorder="1" applyAlignment="1">
      <alignment horizontal="center"/>
    </xf>
    <xf numFmtId="0" fontId="15" fillId="0" borderId="46" xfId="5" applyFont="1" applyBorder="1"/>
    <xf numFmtId="0" fontId="1" fillId="0" borderId="47" xfId="5" applyBorder="1" applyAlignment="1">
      <alignment horizontal="center"/>
    </xf>
    <xf numFmtId="0" fontId="1" fillId="0" borderId="48" xfId="5" applyBorder="1" applyAlignment="1">
      <alignment horizontal="center"/>
    </xf>
    <xf numFmtId="0" fontId="1" fillId="0" borderId="49" xfId="5" applyBorder="1" applyAlignment="1">
      <alignment horizontal="center"/>
    </xf>
    <xf numFmtId="170" fontId="1" fillId="0" borderId="46" xfId="5" applyNumberFormat="1" applyBorder="1" applyAlignment="1">
      <alignment horizontal="center"/>
    </xf>
    <xf numFmtId="2" fontId="1" fillId="0" borderId="44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7" fillId="4" borderId="0" xfId="6" applyFont="1" applyFill="1" applyAlignment="1">
      <alignment horizontal="center"/>
    </xf>
    <xf numFmtId="0" fontId="7" fillId="4" borderId="0" xfId="6" applyFont="1" applyFill="1" applyAlignment="1">
      <alignment horizontal="center" wrapText="1"/>
    </xf>
    <xf numFmtId="0" fontId="16" fillId="0" borderId="0" xfId="6" applyAlignment="1">
      <alignment horizontal="center"/>
    </xf>
    <xf numFmtId="0" fontId="1" fillId="7" borderId="13" xfId="5" applyFill="1" applyBorder="1"/>
    <xf numFmtId="0" fontId="11" fillId="7" borderId="13" xfId="5" applyFont="1" applyFill="1" applyBorder="1"/>
    <xf numFmtId="0" fontId="6" fillId="0" borderId="0" xfId="7" applyFont="1" applyAlignment="1">
      <alignment horizontal="center"/>
    </xf>
    <xf numFmtId="0" fontId="6" fillId="0" borderId="0" xfId="7" applyFont="1"/>
    <xf numFmtId="0" fontId="2" fillId="0" borderId="0" xfId="7"/>
    <xf numFmtId="14" fontId="2" fillId="0" borderId="0" xfId="7" applyNumberFormat="1"/>
    <xf numFmtId="3" fontId="2" fillId="0" borderId="0" xfId="7" applyNumberFormat="1"/>
    <xf numFmtId="0" fontId="7" fillId="0" borderId="23" xfId="0" applyFont="1" applyBorder="1" applyAlignment="1">
      <alignment horizontal="right" vertical="center" indent="1"/>
    </xf>
    <xf numFmtId="0" fontId="7" fillId="0" borderId="15" xfId="0" applyFont="1" applyBorder="1" applyAlignment="1">
      <alignment horizontal="right" vertical="center" indent="1"/>
    </xf>
    <xf numFmtId="169" fontId="0" fillId="4" borderId="22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0" fontId="7" fillId="0" borderId="24" xfId="0" applyFont="1" applyBorder="1" applyAlignment="1">
      <alignment horizontal="right" vertical="center" indent="1"/>
    </xf>
    <xf numFmtId="0" fontId="7" fillId="0" borderId="25" xfId="0" applyFont="1" applyBorder="1" applyAlignment="1">
      <alignment horizontal="right" vertical="center" indent="1"/>
    </xf>
    <xf numFmtId="0" fontId="7" fillId="0" borderId="21" xfId="0" applyFont="1" applyBorder="1" applyAlignment="1">
      <alignment horizontal="right" vertical="center" indent="1"/>
    </xf>
    <xf numFmtId="0" fontId="7" fillId="0" borderId="13" xfId="0" applyFont="1" applyBorder="1" applyAlignment="1">
      <alignment horizontal="right" vertical="center" indent="1"/>
    </xf>
    <xf numFmtId="0" fontId="7" fillId="0" borderId="27" xfId="0" applyFont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0" fontId="6" fillId="5" borderId="28" xfId="0" applyFont="1" applyFill="1" applyBorder="1" applyAlignment="1">
      <alignment horizontal="left"/>
    </xf>
    <xf numFmtId="0" fontId="6" fillId="5" borderId="29" xfId="0" applyFont="1" applyFill="1" applyBorder="1" applyAlignment="1">
      <alignment horizontal="left"/>
    </xf>
    <xf numFmtId="0" fontId="0" fillId="4" borderId="2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67" fontId="0" fillId="3" borderId="25" xfId="1" applyNumberFormat="1" applyFont="1" applyFill="1" applyBorder="1" applyAlignment="1">
      <alignment horizontal="center" vertical="center"/>
    </xf>
    <xf numFmtId="167" fontId="0" fillId="3" borderId="26" xfId="1" applyNumberFormat="1" applyFont="1" applyFill="1" applyBorder="1" applyAlignment="1">
      <alignment horizontal="center" vertical="center"/>
    </xf>
    <xf numFmtId="169" fontId="0" fillId="4" borderId="13" xfId="0" applyNumberFormat="1" applyFill="1" applyBorder="1" applyAlignment="1">
      <alignment horizontal="center"/>
    </xf>
    <xf numFmtId="0" fontId="6" fillId="5" borderId="30" xfId="0" applyFont="1" applyFill="1" applyBorder="1" applyAlignment="1">
      <alignment horizontal="left"/>
    </xf>
    <xf numFmtId="0" fontId="6" fillId="5" borderId="31" xfId="0" applyFont="1" applyFill="1" applyBorder="1" applyAlignment="1">
      <alignment horizontal="left"/>
    </xf>
    <xf numFmtId="0" fontId="6" fillId="5" borderId="32" xfId="0" applyFont="1" applyFill="1" applyBorder="1" applyAlignment="1">
      <alignment horizontal="left"/>
    </xf>
    <xf numFmtId="1" fontId="0" fillId="4" borderId="13" xfId="0" applyNumberFormat="1" applyFill="1" applyBorder="1" applyAlignment="1">
      <alignment horizontal="center"/>
    </xf>
    <xf numFmtId="0" fontId="7" fillId="0" borderId="0" xfId="5" applyFont="1" applyAlignment="1">
      <alignment horizontal="center"/>
    </xf>
    <xf numFmtId="0" fontId="0" fillId="4" borderId="22" xfId="0" applyNumberFormat="1" applyFill="1" applyBorder="1" applyAlignment="1">
      <alignment horizontal="center"/>
    </xf>
    <xf numFmtId="0" fontId="0" fillId="4" borderId="12" xfId="0" applyNumberForma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173" fontId="0" fillId="0" borderId="0" xfId="0" applyNumberFormat="1"/>
    <xf numFmtId="14" fontId="0" fillId="4" borderId="22" xfId="0" applyNumberFormat="1" applyFill="1" applyBorder="1" applyAlignment="1">
      <alignment horizontal="center"/>
    </xf>
    <xf numFmtId="14" fontId="0" fillId="0" borderId="0" xfId="0" applyNumberFormat="1"/>
  </cellXfs>
  <cellStyles count="10">
    <cellStyle name="Čiarka" xfId="1" builtinId="3"/>
    <cellStyle name="Čiarka 2" xfId="9" xr:uid="{704004D5-AF0E-493A-AE92-0065CD64FFD3}"/>
    <cellStyle name="Mena" xfId="2" builtinId="4"/>
    <cellStyle name="Normálna" xfId="0" builtinId="0"/>
    <cellStyle name="Normálna 2" xfId="5" xr:uid="{3E4BDCD8-7813-4A1D-BDE8-AC65BCB7A5AE}"/>
    <cellStyle name="Normálna 3" xfId="8" xr:uid="{23C83409-D790-43C7-A97C-3941917B7CF2}"/>
    <cellStyle name="normálne_Hárok1" xfId="6" xr:uid="{3ADD6610-53DA-408C-A858-87F705A29649}"/>
    <cellStyle name="normální_KontingTab0" xfId="7" xr:uid="{7522C7B2-F010-49B2-B646-127C538CEE8F}"/>
    <cellStyle name="Percentá" xfId="3" builtinId="5"/>
    <cellStyle name="vinkulácia" xfId="4" xr:uid="{00000000-0005-0000-0000-000004000000}"/>
  </cellStyles>
  <dxfs count="10"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1'!$C$6</c:f>
              <c:strCache>
                <c:ptCount val="1"/>
                <c:pt idx="0">
                  <c:v>NITRA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'Graf 1'!$C$7:$C$10</c:f>
              <c:numCache>
                <c:formatCode>General</c:formatCode>
                <c:ptCount val="4"/>
                <c:pt idx="0">
                  <c:v>1587</c:v>
                </c:pt>
                <c:pt idx="1">
                  <c:v>236</c:v>
                </c:pt>
                <c:pt idx="2">
                  <c:v>1596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4-4BFE-954A-4CB7003BD943}"/>
            </c:ext>
          </c:extLst>
        </c:ser>
        <c:ser>
          <c:idx val="1"/>
          <c:order val="1"/>
          <c:tx>
            <c:strRef>
              <c:f>'Graf 1'!$D$6</c:f>
              <c:strCache>
                <c:ptCount val="1"/>
                <c:pt idx="0">
                  <c:v>KOŠICE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'Graf 1'!$D$7:$D$10</c:f>
              <c:numCache>
                <c:formatCode>General</c:formatCode>
                <c:ptCount val="4"/>
                <c:pt idx="0">
                  <c:v>587</c:v>
                </c:pt>
                <c:pt idx="1">
                  <c:v>4587</c:v>
                </c:pt>
                <c:pt idx="2">
                  <c:v>5263</c:v>
                </c:pt>
                <c:pt idx="3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4-4BFE-954A-4CB7003BD943}"/>
            </c:ext>
          </c:extLst>
        </c:ser>
        <c:ser>
          <c:idx val="2"/>
          <c:order val="2"/>
          <c:tx>
            <c:strRef>
              <c:f>'Graf 1'!$E$6</c:f>
              <c:strCache>
                <c:ptCount val="1"/>
                <c:pt idx="0">
                  <c:v>ŽILINA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'Graf 1'!$E$7:$E$10</c:f>
              <c:numCache>
                <c:formatCode>General</c:formatCode>
                <c:ptCount val="4"/>
                <c:pt idx="0">
                  <c:v>6598</c:v>
                </c:pt>
                <c:pt idx="1">
                  <c:v>578</c:v>
                </c:pt>
                <c:pt idx="2">
                  <c:v>625</c:v>
                </c:pt>
                <c:pt idx="3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4-4BFE-954A-4CB7003B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4129568"/>
        <c:axId val="2084142880"/>
      </c:barChart>
      <c:catAx>
        <c:axId val="208412956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84142880"/>
        <c:crosses val="autoZero"/>
        <c:auto val="1"/>
        <c:lblAlgn val="ctr"/>
        <c:lblOffset val="100"/>
        <c:noMultiLvlLbl val="0"/>
      </c:catAx>
      <c:valAx>
        <c:axId val="208414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8412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8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D98-4C72-9025-05B0C6AF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1'!$B$7:$B$11</c:f>
              <c:strCache>
                <c:ptCount val="5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  <c:pt idx="4">
                  <c:v>Wifiny</c:v>
                </c:pt>
              </c:strCache>
            </c:strRef>
          </c:cat>
          <c:val>
            <c:numRef>
              <c:f>'Graf 1'!$G$7:$G$11</c:f>
              <c:numCache>
                <c:formatCode>General</c:formatCode>
                <c:ptCount val="5"/>
                <c:pt idx="0">
                  <c:v>14026</c:v>
                </c:pt>
                <c:pt idx="1">
                  <c:v>11990</c:v>
                </c:pt>
                <c:pt idx="2">
                  <c:v>8159</c:v>
                </c:pt>
                <c:pt idx="3">
                  <c:v>1913</c:v>
                </c:pt>
                <c:pt idx="4">
                  <c:v>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8-4C72-9025-05B0C6AFDDA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13</xdr:row>
      <xdr:rowOff>47628</xdr:rowOff>
    </xdr:from>
    <xdr:to>
      <xdr:col>7</xdr:col>
      <xdr:colOff>333374</xdr:colOff>
      <xdr:row>26</xdr:row>
      <xdr:rowOff>89128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5888EE36-7738-D130-CC5A-31A16C6787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20</xdr:row>
      <xdr:rowOff>60552</xdr:rowOff>
    </xdr:from>
    <xdr:to>
      <xdr:col>16</xdr:col>
      <xdr:colOff>523875</xdr:colOff>
      <xdr:row>34</xdr:row>
      <xdr:rowOff>136752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5F763213-3BF6-C2D1-E80E-2EE5924FB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3</xdr:row>
      <xdr:rowOff>3174</xdr:rowOff>
    </xdr:from>
    <xdr:to>
      <xdr:col>18</xdr:col>
      <xdr:colOff>180974</xdr:colOff>
      <xdr:row>10</xdr:row>
      <xdr:rowOff>127000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DE4C2EC5-D5B6-4B42-944C-993DAA1ED6F5}"/>
            </a:ext>
          </a:extLst>
        </xdr:cNvPr>
        <xdr:cNvSpPr/>
      </xdr:nvSpPr>
      <xdr:spPr>
        <a:xfrm>
          <a:off x="5657849" y="485774"/>
          <a:ext cx="5984875" cy="1235076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Z údajov na hárku Údaje vytvorte nasledovné kontingenčné tabuľky: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súčty predaných kusov pre zástupcov a komoditu,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súčty obratov pre zástupcov a komoditu,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priebežný súčet predaných kusov po mesiacoch pre jednotlivé komodity, s možnosťou zobraziť údaje pre jednotlivých zástupcov.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142875</xdr:colOff>
      <xdr:row>21</xdr:row>
      <xdr:rowOff>123824</xdr:rowOff>
    </xdr:from>
    <xdr:to>
      <xdr:col>15</xdr:col>
      <xdr:colOff>76200</xdr:colOff>
      <xdr:row>29</xdr:row>
      <xdr:rowOff>114299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974D032-1770-4DCB-9638-235B4DA4A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525" y="3463924"/>
          <a:ext cx="1857375" cy="12604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782124-83F9-485A-A7FD-6666DAA31494}" name="Tabuľka1" displayName="Tabuľka1" ref="A1:H79" totalsRowShown="0" headerRowDxfId="9" dataDxfId="8" headerRowCellStyle="normálne_Hárok1" dataCellStyle="normálne_Hárok1">
  <tableColumns count="8">
    <tableColumn id="1" xr3:uid="{B03EA778-2C54-43ED-A835-0C72702F3FF3}" name="Študent č." dataDxfId="7" dataCellStyle="normálne_Hárok1"/>
    <tableColumn id="2" xr3:uid="{65E3E683-77C2-454F-BE07-8BCFAD8AAC21}" name="Pohlavie" dataDxfId="6" dataCellStyle="normálne_Hárok1"/>
    <tableColumn id="3" xr3:uid="{C9F89404-C29D-4B94-98B6-F3646184C13F}" name="Pôvod" dataDxfId="5" dataCellStyle="normálne_Hárok1"/>
    <tableColumn id="4" xr3:uid="{C74EB849-17E9-4036-8923-B6D9B6FC340D}" name="Počítač" dataDxfId="4" dataCellStyle="normálne_Hárok1"/>
    <tableColumn id="5" xr3:uid="{497B139F-16DD-4817-907F-D4315F450DE7}" name="Cudzí jazyk" dataDxfId="3" dataCellStyle="normálne_Hárok1"/>
    <tableColumn id="6" xr3:uid="{1F5B3C43-19D7-489D-8B6D-0275FD7CC052}" name="Prospech zo strednej školy" dataDxfId="2" dataCellStyle="normálne_Hárok1"/>
    <tableColumn id="7" xr3:uid="{60A8A00E-1E0C-4E03-98B8-E8630AFD4C02}" name="Počet členov v domácnosti" dataDxfId="1" dataCellStyle="normálne_Hárok1"/>
    <tableColumn id="8" xr3:uid="{756E92BB-A8FC-430A-A659-BF68D15B131A}" name="Príjem na člena domácnosti" dataDxfId="0" dataCellStyle="normálne_Hárok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6"/>
  <dimension ref="A1:L45"/>
  <sheetViews>
    <sheetView topLeftCell="A37" zoomScale="150" zoomScaleNormal="150" workbookViewId="0">
      <selection activeCell="F40" sqref="F40:G40"/>
    </sheetView>
  </sheetViews>
  <sheetFormatPr defaultRowHeight="12.75"/>
  <cols>
    <col min="1" max="1" width="7.140625" customWidth="1"/>
    <col min="2" max="2" width="15.140625" customWidth="1"/>
    <col min="3" max="3" width="14.28515625" bestFit="1" customWidth="1"/>
    <col min="4" max="4" width="10.140625" customWidth="1"/>
    <col min="5" max="5" width="12.5703125" customWidth="1"/>
    <col min="6" max="6" width="10.85546875" customWidth="1"/>
    <col min="7" max="7" width="13.7109375" customWidth="1"/>
    <col min="8" max="8" width="13.5703125" bestFit="1" customWidth="1"/>
    <col min="11" max="11" width="12.5703125" bestFit="1" customWidth="1"/>
  </cols>
  <sheetData>
    <row r="1" spans="1:12">
      <c r="B1" s="22" t="s">
        <v>3</v>
      </c>
      <c r="C1" s="12">
        <v>3000</v>
      </c>
    </row>
    <row r="2" spans="1:12">
      <c r="B2" s="23" t="s">
        <v>8</v>
      </c>
      <c r="C2" s="10">
        <v>0.03</v>
      </c>
    </row>
    <row r="3" spans="1:12" ht="13.5" thickBot="1">
      <c r="B3" s="24" t="s">
        <v>9</v>
      </c>
      <c r="C3" s="11">
        <v>0.2</v>
      </c>
    </row>
    <row r="5" spans="1:12" ht="13.5" thickBot="1"/>
    <row r="6" spans="1:12" s="1" customFormat="1" ht="26.25" thickBot="1">
      <c r="A6" s="6" t="s">
        <v>0</v>
      </c>
      <c r="B6" s="2" t="s">
        <v>4</v>
      </c>
      <c r="C6" s="3" t="s">
        <v>1</v>
      </c>
      <c r="D6" s="3" t="s">
        <v>2</v>
      </c>
      <c r="E6" s="4" t="s">
        <v>5</v>
      </c>
      <c r="F6" s="4" t="s">
        <v>7</v>
      </c>
      <c r="G6" s="5" t="s">
        <v>6</v>
      </c>
      <c r="H6" s="5" t="s">
        <v>134</v>
      </c>
      <c r="J6" s="15" t="s">
        <v>25</v>
      </c>
      <c r="K6" s="15" t="s">
        <v>19</v>
      </c>
      <c r="L6" s="124" t="s">
        <v>26</v>
      </c>
    </row>
    <row r="7" spans="1:12">
      <c r="A7" s="7">
        <v>2016</v>
      </c>
      <c r="B7" s="27">
        <f>C1</f>
        <v>3000</v>
      </c>
      <c r="C7" s="28">
        <f>B7*$C$2</f>
        <v>90</v>
      </c>
      <c r="D7" s="28">
        <f>C7*$C$3</f>
        <v>18</v>
      </c>
      <c r="E7" s="28">
        <f>B7+C7-D7</f>
        <v>3072</v>
      </c>
      <c r="F7" s="28">
        <f>E7-B7</f>
        <v>72</v>
      </c>
      <c r="G7" s="13">
        <f>SUM($F$7:F7)</f>
        <v>72</v>
      </c>
      <c r="H7" s="25" t="str">
        <f>IF(F7&lt;75,"provízia 8%",IF(F7&lt;85,"provízia 10%","provízia 12%"))</f>
        <v>provízia 8%</v>
      </c>
      <c r="J7" s="16" t="s">
        <v>27</v>
      </c>
      <c r="K7" s="20">
        <v>75</v>
      </c>
      <c r="L7" s="17">
        <v>0.08</v>
      </c>
    </row>
    <row r="8" spans="1:12">
      <c r="A8" s="8">
        <v>2017</v>
      </c>
      <c r="B8" s="29">
        <f>E7</f>
        <v>3072</v>
      </c>
      <c r="C8" s="26">
        <f t="shared" ref="C8:C18" si="0">B8*$C$2</f>
        <v>92.16</v>
      </c>
      <c r="D8" s="26">
        <f t="shared" ref="D8:D18" si="1">C8*$C$3</f>
        <v>18.431999999999999</v>
      </c>
      <c r="E8" s="26">
        <f t="shared" ref="E8:E18" si="2">B8+C8-D8</f>
        <v>3145.7280000000001</v>
      </c>
      <c r="F8" s="26">
        <f t="shared" ref="F8:F18" si="3">E8-B8</f>
        <v>73.728000000000065</v>
      </c>
      <c r="G8" s="13">
        <f>SUM($F$7:F8)</f>
        <v>145.72800000000007</v>
      </c>
      <c r="H8" s="25" t="str">
        <f t="shared" ref="H8:H18" si="4">IF(F8&lt;75,"provízia 8%",IF(F8&lt;85,"provízia 10%","provízia 12%"))</f>
        <v>provízia 8%</v>
      </c>
      <c r="J8" s="16" t="s">
        <v>27</v>
      </c>
      <c r="K8" s="20">
        <v>85</v>
      </c>
      <c r="L8" s="17">
        <v>0.1</v>
      </c>
    </row>
    <row r="9" spans="1:12" ht="13.5" thickBot="1">
      <c r="A9" s="8">
        <v>2018</v>
      </c>
      <c r="B9" s="30">
        <f t="shared" ref="B9:B18" si="5">E8</f>
        <v>3145.7280000000001</v>
      </c>
      <c r="C9" s="26">
        <f t="shared" si="0"/>
        <v>94.371839999999992</v>
      </c>
      <c r="D9" s="26">
        <f t="shared" si="1"/>
        <v>18.874368</v>
      </c>
      <c r="E9" s="26">
        <f t="shared" si="2"/>
        <v>3221.2254720000001</v>
      </c>
      <c r="F9" s="26">
        <f t="shared" si="3"/>
        <v>75.497472000000016</v>
      </c>
      <c r="G9" s="13">
        <f>SUM($F$7:F9)</f>
        <v>221.22547200000008</v>
      </c>
      <c r="H9" s="25" t="str">
        <f t="shared" si="4"/>
        <v>provízia 10%</v>
      </c>
      <c r="J9" s="18" t="s">
        <v>28</v>
      </c>
      <c r="K9" s="21">
        <v>85</v>
      </c>
      <c r="L9" s="19">
        <v>0.12</v>
      </c>
    </row>
    <row r="10" spans="1:12">
      <c r="A10" s="8">
        <v>2019</v>
      </c>
      <c r="B10" s="30">
        <f t="shared" si="5"/>
        <v>3221.2254720000001</v>
      </c>
      <c r="C10" s="26">
        <f t="shared" si="0"/>
        <v>96.636764159999998</v>
      </c>
      <c r="D10" s="26">
        <f t="shared" si="1"/>
        <v>19.327352832000003</v>
      </c>
      <c r="E10" s="26">
        <f t="shared" si="2"/>
        <v>3298.534883328</v>
      </c>
      <c r="F10" s="26">
        <f t="shared" si="3"/>
        <v>77.309411327999896</v>
      </c>
      <c r="G10" s="13">
        <f>SUM($F$7:F10)</f>
        <v>298.53488332799998</v>
      </c>
      <c r="H10" s="25" t="str">
        <f t="shared" si="4"/>
        <v>provízia 10%</v>
      </c>
    </row>
    <row r="11" spans="1:12">
      <c r="A11" s="8">
        <v>2020</v>
      </c>
      <c r="B11" s="30">
        <f t="shared" si="5"/>
        <v>3298.534883328</v>
      </c>
      <c r="C11" s="26">
        <f t="shared" si="0"/>
        <v>98.956046499839999</v>
      </c>
      <c r="D11" s="26">
        <f t="shared" si="1"/>
        <v>19.791209299968003</v>
      </c>
      <c r="E11" s="26">
        <f t="shared" si="2"/>
        <v>3377.6997205278717</v>
      </c>
      <c r="F11" s="26">
        <f t="shared" si="3"/>
        <v>79.164837199871727</v>
      </c>
      <c r="G11" s="13">
        <f>SUM($F$7:F11)</f>
        <v>377.6997205278717</v>
      </c>
      <c r="H11" s="25" t="str">
        <f t="shared" si="4"/>
        <v>provízia 10%</v>
      </c>
    </row>
    <row r="12" spans="1:12">
      <c r="A12" s="8">
        <v>2021</v>
      </c>
      <c r="B12" s="30">
        <f t="shared" si="5"/>
        <v>3377.6997205278717</v>
      </c>
      <c r="C12" s="26">
        <f t="shared" si="0"/>
        <v>101.33099161583614</v>
      </c>
      <c r="D12" s="26">
        <f t="shared" si="1"/>
        <v>20.266198323167231</v>
      </c>
      <c r="E12" s="26">
        <f t="shared" si="2"/>
        <v>3458.7645138205403</v>
      </c>
      <c r="F12" s="26">
        <f t="shared" si="3"/>
        <v>81.064793292668583</v>
      </c>
      <c r="G12" s="13">
        <f>SUM($F$7:F12)</f>
        <v>458.76451382054029</v>
      </c>
      <c r="H12" s="25" t="str">
        <f t="shared" si="4"/>
        <v>provízia 10%</v>
      </c>
    </row>
    <row r="13" spans="1:12">
      <c r="A13" s="8">
        <v>2022</v>
      </c>
      <c r="B13" s="30">
        <f t="shared" si="5"/>
        <v>3458.7645138205403</v>
      </c>
      <c r="C13" s="26">
        <f t="shared" si="0"/>
        <v>103.76293541461621</v>
      </c>
      <c r="D13" s="26">
        <f t="shared" si="1"/>
        <v>20.752587082923242</v>
      </c>
      <c r="E13" s="26">
        <f t="shared" si="2"/>
        <v>3541.7748621522333</v>
      </c>
      <c r="F13" s="26">
        <f t="shared" si="3"/>
        <v>83.010348331692967</v>
      </c>
      <c r="G13" s="13">
        <f>SUM($F$7:F13)</f>
        <v>541.77486215223325</v>
      </c>
      <c r="H13" s="25" t="str">
        <f t="shared" si="4"/>
        <v>provízia 10%</v>
      </c>
    </row>
    <row r="14" spans="1:12">
      <c r="A14" s="8">
        <v>2023</v>
      </c>
      <c r="B14" s="30">
        <f t="shared" si="5"/>
        <v>3541.7748621522333</v>
      </c>
      <c r="C14" s="26">
        <f t="shared" si="0"/>
        <v>106.25324586456699</v>
      </c>
      <c r="D14" s="26">
        <f t="shared" si="1"/>
        <v>21.250649172913398</v>
      </c>
      <c r="E14" s="26">
        <f t="shared" si="2"/>
        <v>3626.777458843887</v>
      </c>
      <c r="F14" s="26">
        <f t="shared" si="3"/>
        <v>85.002596691653707</v>
      </c>
      <c r="G14" s="13">
        <f>SUM($F$7:F14)</f>
        <v>626.77745884388696</v>
      </c>
      <c r="H14" s="25" t="str">
        <f t="shared" si="4"/>
        <v>provízia 12%</v>
      </c>
    </row>
    <row r="15" spans="1:12">
      <c r="A15" s="8">
        <v>2024</v>
      </c>
      <c r="B15" s="30">
        <f t="shared" si="5"/>
        <v>3626.777458843887</v>
      </c>
      <c r="C15" s="26">
        <f t="shared" si="0"/>
        <v>108.80332376531661</v>
      </c>
      <c r="D15" s="26">
        <f t="shared" si="1"/>
        <v>21.760664753063324</v>
      </c>
      <c r="E15" s="26">
        <f t="shared" si="2"/>
        <v>3713.8201178561403</v>
      </c>
      <c r="F15" s="26">
        <f t="shared" si="3"/>
        <v>87.042659012253353</v>
      </c>
      <c r="G15" s="13">
        <f>SUM($F$7:F15)</f>
        <v>713.82011785614031</v>
      </c>
      <c r="H15" s="25" t="str">
        <f t="shared" si="4"/>
        <v>provízia 12%</v>
      </c>
    </row>
    <row r="16" spans="1:12">
      <c r="A16" s="8">
        <v>2025</v>
      </c>
      <c r="B16" s="30">
        <f t="shared" si="5"/>
        <v>3713.8201178561403</v>
      </c>
      <c r="C16" s="26">
        <f t="shared" si="0"/>
        <v>111.41460353568421</v>
      </c>
      <c r="D16" s="26">
        <f t="shared" si="1"/>
        <v>22.282920707136842</v>
      </c>
      <c r="E16" s="26">
        <f t="shared" si="2"/>
        <v>3802.9518006846879</v>
      </c>
      <c r="F16" s="26">
        <f t="shared" si="3"/>
        <v>89.131682828547582</v>
      </c>
      <c r="G16" s="13">
        <f>SUM($F$7:F16)</f>
        <v>802.9518006846879</v>
      </c>
      <c r="H16" s="25" t="str">
        <f t="shared" si="4"/>
        <v>provízia 12%</v>
      </c>
    </row>
    <row r="17" spans="1:8">
      <c r="A17" s="8">
        <v>2026</v>
      </c>
      <c r="B17" s="30">
        <f t="shared" si="5"/>
        <v>3802.9518006846879</v>
      </c>
      <c r="C17" s="26">
        <f t="shared" si="0"/>
        <v>114.08855402054063</v>
      </c>
      <c r="D17" s="26">
        <f t="shared" si="1"/>
        <v>22.817710804108128</v>
      </c>
      <c r="E17" s="26">
        <f t="shared" si="2"/>
        <v>3894.2226439011201</v>
      </c>
      <c r="F17" s="26">
        <f t="shared" si="3"/>
        <v>91.27084321643224</v>
      </c>
      <c r="G17" s="13">
        <f>SUM($F$7:F17)</f>
        <v>894.22264390112014</v>
      </c>
      <c r="H17" s="25" t="str">
        <f t="shared" si="4"/>
        <v>provízia 12%</v>
      </c>
    </row>
    <row r="18" spans="1:8" ht="13.5" thickBot="1">
      <c r="A18" s="9">
        <v>2027</v>
      </c>
      <c r="B18" s="31">
        <f t="shared" si="5"/>
        <v>3894.2226439011201</v>
      </c>
      <c r="C18" s="32">
        <f t="shared" si="0"/>
        <v>116.82667931703359</v>
      </c>
      <c r="D18" s="32">
        <f t="shared" si="1"/>
        <v>23.36533586340672</v>
      </c>
      <c r="E18" s="32">
        <f t="shared" si="2"/>
        <v>3987.6839873547469</v>
      </c>
      <c r="F18" s="32">
        <f t="shared" si="3"/>
        <v>93.461343453626796</v>
      </c>
      <c r="G18" s="14">
        <f>SUM($F$7:F18)</f>
        <v>987.68398735474693</v>
      </c>
      <c r="H18" s="25" t="str">
        <f t="shared" si="4"/>
        <v>provízia 12%</v>
      </c>
    </row>
    <row r="19" spans="1:8" ht="13.5" thickBot="1"/>
    <row r="20" spans="1:8" ht="13.5" thickBot="1">
      <c r="A20" s="117" t="s">
        <v>10</v>
      </c>
      <c r="B20" s="118"/>
      <c r="C20" s="118"/>
      <c r="D20" s="118"/>
      <c r="E20" s="118"/>
      <c r="F20" s="110"/>
      <c r="G20" s="111"/>
    </row>
    <row r="21" spans="1:8">
      <c r="A21" s="106" t="s">
        <v>11</v>
      </c>
      <c r="B21" s="107"/>
      <c r="C21" s="107"/>
      <c r="D21" s="107"/>
      <c r="E21" s="107"/>
      <c r="F21" s="102">
        <f>SUM(C7:C18)</f>
        <v>1234.6049841934343</v>
      </c>
      <c r="G21" s="103"/>
    </row>
    <row r="22" spans="1:8">
      <c r="A22" s="106" t="s">
        <v>12</v>
      </c>
      <c r="B22" s="107"/>
      <c r="C22" s="107"/>
      <c r="D22" s="107"/>
      <c r="E22" s="107"/>
      <c r="F22" s="116">
        <f>AVERAGE(C7:C18)</f>
        <v>102.88374868278619</v>
      </c>
      <c r="G22" s="116"/>
    </row>
    <row r="23" spans="1:8">
      <c r="A23" s="106" t="s">
        <v>13</v>
      </c>
      <c r="B23" s="107"/>
      <c r="C23" s="107"/>
      <c r="D23" s="107"/>
      <c r="E23" s="107"/>
      <c r="F23" s="120">
        <f>COUNT(C7:C18)</f>
        <v>12</v>
      </c>
      <c r="G23" s="120"/>
    </row>
    <row r="24" spans="1:8">
      <c r="A24" s="106" t="s">
        <v>14</v>
      </c>
      <c r="B24" s="107"/>
      <c r="C24" s="107"/>
      <c r="D24" s="107"/>
      <c r="E24" s="107"/>
      <c r="F24" s="116">
        <f>MAX(C7:C18)</f>
        <v>116.82667931703359</v>
      </c>
      <c r="G24" s="116"/>
    </row>
    <row r="25" spans="1:8" ht="13.5" thickBot="1">
      <c r="A25" s="100" t="s">
        <v>15</v>
      </c>
      <c r="B25" s="101"/>
      <c r="C25" s="101"/>
      <c r="D25" s="101"/>
      <c r="E25" s="101"/>
      <c r="F25" s="116">
        <f>MIN(C7:C18)</f>
        <v>90</v>
      </c>
      <c r="G25" s="116"/>
    </row>
    <row r="26" spans="1:8" ht="13.5" thickBot="1">
      <c r="A26" s="108"/>
      <c r="B26" s="108"/>
      <c r="C26" s="108"/>
      <c r="D26" s="108"/>
      <c r="E26" s="108"/>
      <c r="F26" s="108"/>
      <c r="G26" s="108"/>
    </row>
    <row r="27" spans="1:8" ht="13.5" thickBot="1">
      <c r="A27" s="117" t="s">
        <v>16</v>
      </c>
      <c r="B27" s="118"/>
      <c r="C27" s="118"/>
      <c r="D27" s="118"/>
      <c r="E27" s="118"/>
      <c r="F27" s="118"/>
      <c r="G27" s="119"/>
    </row>
    <row r="28" spans="1:8">
      <c r="A28" s="106" t="s">
        <v>29</v>
      </c>
      <c r="B28" s="107"/>
      <c r="C28" s="107"/>
      <c r="D28" s="107"/>
      <c r="E28" s="107"/>
      <c r="F28" s="122">
        <f>COUNTIF(F7:F18,"&gt;80")</f>
        <v>7</v>
      </c>
      <c r="G28" s="123"/>
    </row>
    <row r="29" spans="1:8">
      <c r="A29" s="106" t="s">
        <v>30</v>
      </c>
      <c r="B29" s="107"/>
      <c r="C29" s="107"/>
      <c r="D29" s="107"/>
      <c r="E29" s="107"/>
      <c r="F29" s="102">
        <f>SUMIF(F7:F18,"&gt;80",C7:C18)</f>
        <v>762.48033353359438</v>
      </c>
      <c r="G29" s="103"/>
    </row>
    <row r="30" spans="1:8" ht="13.5" thickBot="1">
      <c r="A30" s="100" t="s">
        <v>31</v>
      </c>
      <c r="B30" s="101"/>
      <c r="C30" s="101"/>
      <c r="D30" s="101"/>
      <c r="E30" s="101"/>
      <c r="F30" s="116" t="str">
        <f>IF(E18&gt;3800,"áno","nie")</f>
        <v>áno</v>
      </c>
      <c r="G30" s="116"/>
    </row>
    <row r="31" spans="1:8" ht="13.5" thickBot="1">
      <c r="A31" s="108"/>
      <c r="B31" s="108"/>
      <c r="C31" s="108"/>
      <c r="D31" s="108"/>
      <c r="E31" s="108"/>
      <c r="F31" s="108"/>
      <c r="G31" s="108"/>
    </row>
    <row r="32" spans="1:8" ht="13.5" thickBot="1">
      <c r="A32" s="109" t="s">
        <v>17</v>
      </c>
      <c r="B32" s="110"/>
      <c r="C32" s="110"/>
      <c r="D32" s="110"/>
      <c r="E32" s="110"/>
      <c r="F32" s="110"/>
      <c r="G32" s="111"/>
    </row>
    <row r="33" spans="1:8">
      <c r="A33" s="104" t="s">
        <v>0</v>
      </c>
      <c r="B33" s="105"/>
      <c r="C33" s="105"/>
      <c r="D33" s="105"/>
      <c r="E33" s="105"/>
      <c r="F33" s="114">
        <v>2018</v>
      </c>
      <c r="G33" s="115"/>
    </row>
    <row r="34" spans="1:8">
      <c r="A34" s="106" t="s">
        <v>18</v>
      </c>
      <c r="B34" s="107"/>
      <c r="C34" s="107"/>
      <c r="D34" s="107"/>
      <c r="E34" s="107"/>
      <c r="F34" s="102"/>
      <c r="G34" s="103"/>
    </row>
    <row r="35" spans="1:8">
      <c r="A35" s="106" t="s">
        <v>19</v>
      </c>
      <c r="B35" s="107"/>
      <c r="C35" s="107"/>
      <c r="D35" s="107"/>
      <c r="E35" s="107"/>
      <c r="F35" s="102"/>
      <c r="G35" s="103"/>
    </row>
    <row r="36" spans="1:8" ht="13.5" thickBot="1">
      <c r="A36" s="108"/>
      <c r="B36" s="108"/>
      <c r="C36" s="108"/>
      <c r="D36" s="108"/>
      <c r="E36" s="108"/>
      <c r="F36" s="108"/>
      <c r="G36" s="108"/>
    </row>
    <row r="37" spans="1:8" ht="13.5" thickBot="1">
      <c r="A37" s="109" t="s">
        <v>20</v>
      </c>
      <c r="B37" s="110"/>
      <c r="C37" s="110"/>
      <c r="D37" s="110"/>
      <c r="E37" s="110"/>
      <c r="F37" s="110"/>
      <c r="G37" s="111"/>
    </row>
    <row r="38" spans="1:8">
      <c r="A38" s="104" t="s">
        <v>21</v>
      </c>
      <c r="B38" s="105"/>
      <c r="C38" s="105"/>
      <c r="D38" s="105"/>
      <c r="E38" s="105"/>
      <c r="F38" s="126">
        <f ca="1">TODAY()</f>
        <v>44988</v>
      </c>
      <c r="G38" s="113"/>
      <c r="H38" s="127">
        <v>30270</v>
      </c>
    </row>
    <row r="39" spans="1:8">
      <c r="A39" s="106" t="s">
        <v>32</v>
      </c>
      <c r="B39" s="107"/>
      <c r="C39" s="107"/>
      <c r="D39" s="107"/>
      <c r="E39" s="107"/>
      <c r="F39" s="112">
        <f ca="1">_xlfn.DAYS("24.12.2023",F38)</f>
        <v>296</v>
      </c>
      <c r="G39" s="113"/>
    </row>
    <row r="40" spans="1:8">
      <c r="A40" s="106" t="s">
        <v>22</v>
      </c>
      <c r="B40" s="107"/>
      <c r="C40" s="107"/>
      <c r="D40" s="107"/>
      <c r="E40" s="107"/>
      <c r="F40" s="112">
        <f>WEEKDAY(H38,2)</f>
        <v>1</v>
      </c>
      <c r="G40" s="113"/>
    </row>
    <row r="41" spans="1:8" ht="13.5" thickBot="1">
      <c r="A41" s="108"/>
      <c r="B41" s="108"/>
      <c r="C41" s="108"/>
      <c r="D41" s="108"/>
      <c r="E41" s="108"/>
      <c r="F41" s="108"/>
      <c r="G41" s="108"/>
    </row>
    <row r="42" spans="1:8" ht="13.5" thickBot="1">
      <c r="A42" s="109" t="s">
        <v>23</v>
      </c>
      <c r="B42" s="110"/>
      <c r="C42" s="110"/>
      <c r="D42" s="110"/>
      <c r="E42" s="110"/>
      <c r="F42" s="110"/>
      <c r="G42" s="111"/>
    </row>
    <row r="43" spans="1:8">
      <c r="A43" s="104" t="s">
        <v>24</v>
      </c>
      <c r="B43" s="105"/>
      <c r="C43" s="105"/>
      <c r="D43" s="105"/>
      <c r="E43" s="105"/>
      <c r="F43" s="102">
        <f>ROUND(H43,0)</f>
        <v>4252</v>
      </c>
      <c r="G43" s="103"/>
      <c r="H43" s="125">
        <v>4251.5689000000002</v>
      </c>
    </row>
    <row r="44" spans="1:8">
      <c r="A44" s="106" t="s">
        <v>33</v>
      </c>
      <c r="B44" s="107"/>
      <c r="C44" s="107"/>
      <c r="D44" s="107"/>
      <c r="E44" s="107"/>
      <c r="F44" s="102">
        <f>ROUND(H43,-1)</f>
        <v>4250</v>
      </c>
      <c r="G44" s="103"/>
    </row>
    <row r="45" spans="1:8" ht="13.5" thickBot="1">
      <c r="A45" s="100" t="s">
        <v>34</v>
      </c>
      <c r="B45" s="101"/>
      <c r="C45" s="101"/>
      <c r="D45" s="101"/>
      <c r="E45" s="101"/>
      <c r="F45" s="102">
        <f>ROUND(H43,2)</f>
        <v>4251.57</v>
      </c>
      <c r="G45" s="103"/>
    </row>
  </sheetData>
  <mergeCells count="43">
    <mergeCell ref="A20:G20"/>
    <mergeCell ref="A25:E25"/>
    <mergeCell ref="F25:G25"/>
    <mergeCell ref="A23:E23"/>
    <mergeCell ref="F23:G23"/>
    <mergeCell ref="A24:E24"/>
    <mergeCell ref="F24:G24"/>
    <mergeCell ref="A21:E21"/>
    <mergeCell ref="F21:G21"/>
    <mergeCell ref="A22:E22"/>
    <mergeCell ref="F22:G22"/>
    <mergeCell ref="A28:E28"/>
    <mergeCell ref="F28:G28"/>
    <mergeCell ref="A29:E29"/>
    <mergeCell ref="F29:G29"/>
    <mergeCell ref="A26:G26"/>
    <mergeCell ref="A27:G27"/>
    <mergeCell ref="A33:E33"/>
    <mergeCell ref="F33:G33"/>
    <mergeCell ref="A34:E34"/>
    <mergeCell ref="F34:G34"/>
    <mergeCell ref="A30:E30"/>
    <mergeCell ref="F30:G30"/>
    <mergeCell ref="A31:G31"/>
    <mergeCell ref="A32:G32"/>
    <mergeCell ref="A36:G36"/>
    <mergeCell ref="A37:G37"/>
    <mergeCell ref="A38:E38"/>
    <mergeCell ref="F38:G38"/>
    <mergeCell ref="A35:E35"/>
    <mergeCell ref="F35:G35"/>
    <mergeCell ref="A41:G41"/>
    <mergeCell ref="A42:G42"/>
    <mergeCell ref="A39:E39"/>
    <mergeCell ref="F39:G39"/>
    <mergeCell ref="A40:E40"/>
    <mergeCell ref="F40:G40"/>
    <mergeCell ref="A45:E45"/>
    <mergeCell ref="F45:G45"/>
    <mergeCell ref="A43:E43"/>
    <mergeCell ref="F43:G43"/>
    <mergeCell ref="A44:E44"/>
    <mergeCell ref="F44:G4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AFF6A-158A-41CE-929A-AEA54FF903F6}">
  <sheetPr>
    <tabColor rgb="FFFFFF00"/>
  </sheetPr>
  <dimension ref="A3:W21"/>
  <sheetViews>
    <sheetView tabSelected="1" topLeftCell="A10" zoomScale="140" zoomScaleNormal="140" workbookViewId="0">
      <selection activeCell="C30" sqref="C30"/>
    </sheetView>
  </sheetViews>
  <sheetFormatPr defaultColWidth="8.7109375" defaultRowHeight="15"/>
  <cols>
    <col min="1" max="1" width="8.7109375" style="33"/>
    <col min="2" max="2" width="10.85546875" style="33" bestFit="1" customWidth="1"/>
    <col min="3" max="16384" width="8.7109375" style="33"/>
  </cols>
  <sheetData>
    <row r="3" spans="1:23">
      <c r="A3" s="121" t="s">
        <v>62</v>
      </c>
      <c r="B3" s="121"/>
      <c r="C3" s="121"/>
      <c r="D3" s="121"/>
      <c r="E3" s="121"/>
      <c r="F3" s="121"/>
      <c r="G3" s="121"/>
      <c r="H3" s="121"/>
      <c r="J3" s="34" t="s">
        <v>35</v>
      </c>
      <c r="K3" s="35"/>
      <c r="L3" s="35"/>
      <c r="M3" s="35"/>
      <c r="N3" s="35"/>
      <c r="O3" s="35"/>
      <c r="P3" s="35"/>
      <c r="Q3" s="35"/>
    </row>
    <row r="4" spans="1:23">
      <c r="D4" s="33" t="s">
        <v>36</v>
      </c>
      <c r="J4" s="34" t="s">
        <v>37</v>
      </c>
      <c r="K4" s="35"/>
      <c r="L4" s="35"/>
      <c r="M4" s="35"/>
      <c r="N4" s="35"/>
      <c r="O4" s="35"/>
      <c r="P4" s="35"/>
      <c r="Q4" s="35"/>
    </row>
    <row r="5" spans="1:23" ht="15.75" thickBot="1">
      <c r="J5" s="34" t="s">
        <v>65</v>
      </c>
      <c r="K5" s="35"/>
      <c r="L5" s="35"/>
      <c r="M5" s="35"/>
      <c r="N5" s="35"/>
      <c r="O5" s="35"/>
      <c r="P5" s="35"/>
      <c r="Q5" s="35"/>
    </row>
    <row r="6" spans="1:23" ht="26.25" thickBot="1">
      <c r="B6" s="36" t="s">
        <v>38</v>
      </c>
      <c r="C6" s="37" t="s">
        <v>39</v>
      </c>
      <c r="D6" s="37" t="s">
        <v>40</v>
      </c>
      <c r="E6" s="37" t="s">
        <v>41</v>
      </c>
      <c r="F6" s="38" t="s">
        <v>42</v>
      </c>
      <c r="G6" s="39" t="s">
        <v>61</v>
      </c>
      <c r="H6" s="39" t="s">
        <v>43</v>
      </c>
      <c r="J6" s="34" t="s">
        <v>44</v>
      </c>
      <c r="K6" s="35"/>
      <c r="L6" s="35"/>
      <c r="M6" s="35"/>
      <c r="N6" s="35"/>
      <c r="O6" s="35"/>
      <c r="P6" s="35"/>
      <c r="Q6" s="35"/>
    </row>
    <row r="7" spans="1:23" ht="15.75" thickBot="1">
      <c r="B7" s="40" t="s">
        <v>45</v>
      </c>
      <c r="C7" s="41">
        <v>1587</v>
      </c>
      <c r="D7" s="41">
        <v>587</v>
      </c>
      <c r="E7" s="41">
        <v>6598</v>
      </c>
      <c r="F7" s="42">
        <v>5254</v>
      </c>
      <c r="G7" s="43">
        <f>SUM(C7:F7)</f>
        <v>14026</v>
      </c>
      <c r="H7" s="44">
        <f>AVERAGE(C7:F7)</f>
        <v>3506.5</v>
      </c>
      <c r="J7" s="34" t="s">
        <v>46</v>
      </c>
      <c r="K7" s="35"/>
      <c r="L7" s="35"/>
      <c r="M7" s="35"/>
      <c r="N7" s="35"/>
      <c r="O7" s="35"/>
      <c r="P7" s="35"/>
      <c r="Q7" s="35"/>
    </row>
    <row r="8" spans="1:23" ht="15.75" thickBot="1">
      <c r="B8" s="45" t="s">
        <v>47</v>
      </c>
      <c r="C8" s="46">
        <v>236</v>
      </c>
      <c r="D8" s="46">
        <v>4587</v>
      </c>
      <c r="E8" s="46">
        <v>578</v>
      </c>
      <c r="F8" s="47">
        <v>6589</v>
      </c>
      <c r="G8" s="43">
        <f t="shared" ref="G8:G11" si="0">SUM(C8:F8)</f>
        <v>11990</v>
      </c>
      <c r="H8" s="44">
        <f t="shared" ref="H8:H11" si="1">AVERAGE(C8:F8)</f>
        <v>2997.5</v>
      </c>
      <c r="J8" s="48" t="s">
        <v>48</v>
      </c>
      <c r="K8" s="48"/>
      <c r="L8" s="48"/>
      <c r="M8" s="35"/>
      <c r="N8" s="35"/>
      <c r="O8" s="35"/>
      <c r="P8" s="35"/>
      <c r="Q8" s="35"/>
    </row>
    <row r="9" spans="1:23" ht="15.75" thickBot="1">
      <c r="B9" s="45" t="s">
        <v>49</v>
      </c>
      <c r="C9" s="46">
        <v>1596</v>
      </c>
      <c r="D9" s="46">
        <v>5263</v>
      </c>
      <c r="E9" s="46">
        <v>625</v>
      </c>
      <c r="F9" s="47">
        <v>675</v>
      </c>
      <c r="G9" s="43">
        <f t="shared" si="0"/>
        <v>8159</v>
      </c>
      <c r="H9" s="44">
        <f t="shared" si="1"/>
        <v>2039.75</v>
      </c>
      <c r="J9" s="34" t="s">
        <v>63</v>
      </c>
      <c r="K9" s="35"/>
      <c r="L9" s="35"/>
      <c r="M9" s="35"/>
      <c r="N9" s="35"/>
      <c r="O9" s="35"/>
      <c r="P9" s="35"/>
      <c r="Q9" s="35"/>
    </row>
    <row r="10" spans="1:23" ht="15.75" thickBot="1">
      <c r="B10" s="45" t="s">
        <v>50</v>
      </c>
      <c r="C10" s="46">
        <v>325</v>
      </c>
      <c r="D10" s="46">
        <v>256</v>
      </c>
      <c r="E10" s="46">
        <v>478</v>
      </c>
      <c r="F10" s="47">
        <v>854</v>
      </c>
      <c r="G10" s="43">
        <f t="shared" si="0"/>
        <v>1913</v>
      </c>
      <c r="H10" s="44">
        <f t="shared" si="1"/>
        <v>478.25</v>
      </c>
      <c r="J10" s="34" t="s">
        <v>51</v>
      </c>
      <c r="K10" s="35"/>
      <c r="L10" s="35"/>
      <c r="M10" s="35"/>
      <c r="N10" s="35"/>
      <c r="O10" s="35"/>
      <c r="P10" s="35"/>
      <c r="Q10" s="35"/>
    </row>
    <row r="11" spans="1:23" ht="15.75" thickBot="1">
      <c r="B11" s="49" t="s">
        <v>52</v>
      </c>
      <c r="C11" s="50">
        <v>245</v>
      </c>
      <c r="D11" s="50">
        <v>2458</v>
      </c>
      <c r="E11" s="50">
        <v>326</v>
      </c>
      <c r="F11" s="51">
        <v>325</v>
      </c>
      <c r="G11" s="43">
        <f>SUM(C11:F11)</f>
        <v>3354</v>
      </c>
      <c r="H11" s="44">
        <f t="shared" si="1"/>
        <v>838.5</v>
      </c>
    </row>
    <row r="12" spans="1:23" ht="15.75" thickBot="1">
      <c r="B12" s="52" t="s">
        <v>53</v>
      </c>
      <c r="C12" s="53">
        <f>SUM(C7:C11)</f>
        <v>3989</v>
      </c>
      <c r="D12" s="53">
        <f t="shared" ref="D12:F12" si="2">SUM(D7:D11)</f>
        <v>13151</v>
      </c>
      <c r="E12" s="53">
        <f t="shared" si="2"/>
        <v>8605</v>
      </c>
      <c r="F12" s="53">
        <f t="shared" si="2"/>
        <v>13697</v>
      </c>
      <c r="G12" s="54"/>
      <c r="H12" s="55"/>
    </row>
    <row r="13" spans="1:23">
      <c r="J13" s="48" t="s">
        <v>54</v>
      </c>
      <c r="K13" s="48"/>
      <c r="L13" s="48"/>
      <c r="M13" s="48"/>
      <c r="N13" s="48"/>
      <c r="O13" s="48"/>
      <c r="P13" s="48"/>
      <c r="Q13" s="48"/>
    </row>
    <row r="14" spans="1:23">
      <c r="J14" s="48" t="s">
        <v>64</v>
      </c>
      <c r="K14" s="48"/>
      <c r="L14" s="48"/>
      <c r="M14" s="48"/>
      <c r="N14" s="48"/>
      <c r="O14" s="48"/>
      <c r="P14" s="48"/>
      <c r="Q14" s="48"/>
    </row>
    <row r="15" spans="1:23">
      <c r="J15" s="48" t="s">
        <v>55</v>
      </c>
      <c r="K15" s="48"/>
      <c r="L15" s="48"/>
      <c r="M15" s="48"/>
      <c r="N15" s="48"/>
      <c r="O15" s="48"/>
      <c r="P15" s="48"/>
      <c r="Q15" s="48"/>
    </row>
    <row r="16" spans="1:23">
      <c r="J16" s="48" t="s">
        <v>56</v>
      </c>
      <c r="K16" s="48"/>
      <c r="L16" s="48"/>
      <c r="M16" s="48"/>
      <c r="N16" s="48"/>
      <c r="O16" s="48"/>
      <c r="P16" s="48"/>
      <c r="Q16" s="48"/>
      <c r="R16" s="56"/>
      <c r="S16" s="56"/>
      <c r="T16" s="56"/>
      <c r="U16" s="56"/>
      <c r="V16" s="56"/>
      <c r="W16" s="56"/>
    </row>
    <row r="17" spans="9:17">
      <c r="J17" s="48" t="s">
        <v>57</v>
      </c>
      <c r="K17" s="48"/>
      <c r="L17" s="48"/>
      <c r="M17" s="48"/>
      <c r="N17" s="48"/>
      <c r="O17" s="48"/>
      <c r="P17" s="48"/>
      <c r="Q17" s="48"/>
    </row>
    <row r="18" spans="9:17">
      <c r="J18" s="48" t="s">
        <v>58</v>
      </c>
      <c r="K18" s="48"/>
      <c r="L18" s="48"/>
      <c r="M18" s="48"/>
      <c r="N18" s="48"/>
      <c r="O18" s="48"/>
      <c r="P18" s="48"/>
      <c r="Q18" s="48"/>
    </row>
    <row r="19" spans="9:17">
      <c r="J19" s="48" t="s">
        <v>59</v>
      </c>
      <c r="K19" s="48"/>
      <c r="L19" s="48"/>
      <c r="M19" s="48"/>
      <c r="N19" s="48"/>
      <c r="O19" s="48"/>
      <c r="P19" s="48"/>
      <c r="Q19" s="48"/>
    </row>
    <row r="21" spans="9:17">
      <c r="I21" s="33" t="s">
        <v>60</v>
      </c>
    </row>
  </sheetData>
  <mergeCells count="1">
    <mergeCell ref="A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24D7B-3098-42B8-8BF2-979C651F51DC}">
  <sheetPr>
    <tabColor rgb="FF00B050"/>
  </sheetPr>
  <dimension ref="A1:J24"/>
  <sheetViews>
    <sheetView workbookViewId="0">
      <selection activeCell="G16" sqref="G16"/>
    </sheetView>
  </sheetViews>
  <sheetFormatPr defaultColWidth="8.7109375" defaultRowHeight="15"/>
  <cols>
    <col min="1" max="4" width="8.7109375" style="33"/>
    <col min="5" max="6" width="10.7109375" style="33" customWidth="1"/>
    <col min="7" max="16384" width="8.7109375" style="33"/>
  </cols>
  <sheetData>
    <row r="1" spans="1:10" ht="15.75">
      <c r="A1" s="57" t="s">
        <v>66</v>
      </c>
      <c r="B1" s="58"/>
      <c r="C1" s="58"/>
      <c r="D1" s="58"/>
      <c r="E1" s="58"/>
      <c r="F1" s="58"/>
      <c r="G1" s="58"/>
      <c r="H1" s="58"/>
      <c r="I1" s="58"/>
      <c r="J1" s="59"/>
    </row>
    <row r="2" spans="1:10">
      <c r="A2" s="60" t="s">
        <v>83</v>
      </c>
      <c r="B2" s="61"/>
      <c r="C2" s="61"/>
      <c r="D2" s="61"/>
      <c r="E2" s="61"/>
      <c r="F2" s="61"/>
      <c r="G2" s="61"/>
      <c r="H2" s="61"/>
      <c r="I2" s="61"/>
      <c r="J2" s="62"/>
    </row>
    <row r="3" spans="1:10">
      <c r="A3" s="60"/>
      <c r="B3" s="61"/>
      <c r="C3" s="61"/>
      <c r="D3" s="61"/>
      <c r="E3" s="61"/>
      <c r="F3" s="61"/>
      <c r="G3" s="61"/>
      <c r="H3" s="61"/>
      <c r="I3" s="61"/>
      <c r="J3" s="62"/>
    </row>
    <row r="4" spans="1:10">
      <c r="A4" s="63" t="s">
        <v>67</v>
      </c>
      <c r="B4" s="61"/>
      <c r="C4" s="61"/>
      <c r="D4" s="61"/>
      <c r="E4" s="61"/>
      <c r="F4" s="61"/>
      <c r="G4" s="61"/>
      <c r="H4" s="61"/>
      <c r="I4" s="61"/>
      <c r="J4" s="62"/>
    </row>
    <row r="5" spans="1:10">
      <c r="A5" s="64" t="s">
        <v>68</v>
      </c>
      <c r="B5" s="61"/>
      <c r="C5" s="61"/>
      <c r="D5" s="61"/>
      <c r="E5" s="61"/>
      <c r="F5" s="61"/>
      <c r="G5" s="61"/>
      <c r="H5" s="61"/>
      <c r="I5" s="61"/>
      <c r="J5" s="62"/>
    </row>
    <row r="6" spans="1:10">
      <c r="A6" s="64" t="s">
        <v>69</v>
      </c>
      <c r="B6" s="61"/>
      <c r="C6" s="61"/>
      <c r="D6" s="61"/>
      <c r="E6" s="61"/>
      <c r="F6" s="61"/>
      <c r="G6" s="61"/>
      <c r="H6" s="61"/>
      <c r="I6" s="61"/>
      <c r="J6" s="62"/>
    </row>
    <row r="7" spans="1:10">
      <c r="A7" s="64" t="s">
        <v>70</v>
      </c>
      <c r="B7" s="61"/>
      <c r="C7" s="61"/>
      <c r="D7" s="61"/>
      <c r="E7" s="61"/>
      <c r="F7" s="61"/>
      <c r="G7" s="61"/>
      <c r="H7" s="61"/>
      <c r="I7" s="61"/>
      <c r="J7" s="62"/>
    </row>
    <row r="8" spans="1:10">
      <c r="A8" s="64" t="s">
        <v>71</v>
      </c>
      <c r="B8" s="61"/>
      <c r="C8" s="61"/>
      <c r="D8" s="61"/>
      <c r="E8" s="61"/>
      <c r="F8" s="61"/>
      <c r="G8" s="61"/>
      <c r="H8" s="61"/>
      <c r="I8" s="61"/>
      <c r="J8" s="62"/>
    </row>
    <row r="9" spans="1:10">
      <c r="A9" s="64" t="s">
        <v>72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>
      <c r="A10" s="64" t="s">
        <v>73</v>
      </c>
      <c r="B10" s="61"/>
      <c r="C10" s="61"/>
      <c r="D10" s="61"/>
      <c r="E10" s="61"/>
      <c r="F10" s="61"/>
      <c r="G10" s="61"/>
      <c r="H10" s="61"/>
      <c r="I10" s="61"/>
      <c r="J10" s="62"/>
    </row>
    <row r="11" spans="1:10">
      <c r="A11" s="64" t="s">
        <v>84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>
      <c r="A12" s="65" t="s">
        <v>74</v>
      </c>
      <c r="B12" s="66"/>
      <c r="C12" s="66"/>
      <c r="D12" s="66"/>
      <c r="E12" s="66"/>
      <c r="F12" s="66"/>
      <c r="G12" s="66"/>
      <c r="H12" s="66"/>
      <c r="I12" s="66"/>
      <c r="J12" s="67"/>
    </row>
    <row r="15" spans="1:10">
      <c r="B15" s="68" t="s">
        <v>75</v>
      </c>
    </row>
    <row r="16" spans="1:10">
      <c r="B16" s="68" t="s">
        <v>76</v>
      </c>
    </row>
    <row r="17" spans="2:6" ht="15.75" thickBot="1"/>
    <row r="18" spans="2:6" ht="15.75" thickBot="1">
      <c r="B18" s="69"/>
      <c r="C18" s="70">
        <v>2019</v>
      </c>
      <c r="D18" s="71">
        <v>2020</v>
      </c>
      <c r="E18" s="72">
        <v>2021</v>
      </c>
      <c r="F18" s="73" t="s">
        <v>43</v>
      </c>
    </row>
    <row r="19" spans="2:6">
      <c r="B19" s="74" t="s">
        <v>77</v>
      </c>
      <c r="C19" s="75">
        <v>7.5</v>
      </c>
      <c r="D19" s="76">
        <v>7.9</v>
      </c>
      <c r="E19" s="77">
        <v>8.1999999999999993</v>
      </c>
      <c r="F19" s="78">
        <f>AVERAGE(C19:E19)</f>
        <v>7.8666666666666671</v>
      </c>
    </row>
    <row r="20" spans="2:6">
      <c r="B20" s="79" t="s">
        <v>78</v>
      </c>
      <c r="C20" s="80">
        <v>9.5</v>
      </c>
      <c r="D20" s="81">
        <v>10</v>
      </c>
      <c r="E20" s="82">
        <v>10.4</v>
      </c>
      <c r="F20" s="78">
        <f>AVERAGE(C20:E20)</f>
        <v>9.9666666666666668</v>
      </c>
    </row>
    <row r="21" spans="2:6">
      <c r="B21" s="79" t="s">
        <v>79</v>
      </c>
      <c r="C21" s="80">
        <v>9</v>
      </c>
      <c r="D21" s="81">
        <v>9.5</v>
      </c>
      <c r="E21" s="82">
        <v>9.9</v>
      </c>
      <c r="F21" s="78">
        <f>AVERAGE(C21:E21)</f>
        <v>9.4666666666666668</v>
      </c>
    </row>
    <row r="22" spans="2:6">
      <c r="B22" s="79" t="s">
        <v>80</v>
      </c>
      <c r="C22" s="80">
        <v>13.1</v>
      </c>
      <c r="D22" s="81">
        <v>13.9</v>
      </c>
      <c r="E22" s="82">
        <v>14.1</v>
      </c>
      <c r="F22" s="78">
        <f>AVERAGE(C22:E22)</f>
        <v>13.700000000000001</v>
      </c>
    </row>
    <row r="23" spans="2:6" ht="15.75" thickBot="1">
      <c r="B23" s="83" t="s">
        <v>81</v>
      </c>
      <c r="C23" s="84">
        <v>8.5</v>
      </c>
      <c r="D23" s="85">
        <v>9.1999999999999993</v>
      </c>
      <c r="E23" s="86">
        <v>9.8000000000000007</v>
      </c>
      <c r="F23" s="87">
        <f>AVERAGE(C23:E23)</f>
        <v>9.1666666666666661</v>
      </c>
    </row>
    <row r="24" spans="2:6" ht="15.75" thickBot="1">
      <c r="B24" s="73" t="s">
        <v>43</v>
      </c>
      <c r="C24" s="88">
        <f>AVERAGE(C19:C23)</f>
        <v>9.52</v>
      </c>
      <c r="D24" s="88">
        <f>AVERAGE(D19:D23)</f>
        <v>10.1</v>
      </c>
      <c r="E24" s="88">
        <f>AVERAGE(E19:E23)</f>
        <v>10.48</v>
      </c>
      <c r="F24" s="89" t="s">
        <v>82</v>
      </c>
    </row>
  </sheetData>
  <pageMargins left="0.7" right="0.7" top="0.75" bottom="0.75" header="0.3" footer="0.3"/>
  <ignoredErrors>
    <ignoredError sqref="C24: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D94C-D778-4874-9C96-57A4175BA767}">
  <dimension ref="A1:H79"/>
  <sheetViews>
    <sheetView workbookViewId="0">
      <selection activeCell="F9" sqref="F9"/>
    </sheetView>
  </sheetViews>
  <sheetFormatPr defaultColWidth="8.7109375" defaultRowHeight="15"/>
  <cols>
    <col min="1" max="1" width="12.28515625" style="33" customWidth="1"/>
    <col min="2" max="2" width="11.140625" style="33" customWidth="1"/>
    <col min="3" max="3" width="10.42578125" style="33" customWidth="1"/>
    <col min="4" max="4" width="10.85546875" style="33" customWidth="1"/>
    <col min="5" max="5" width="13.7109375" style="33" customWidth="1"/>
    <col min="6" max="6" width="27.28515625" style="33" customWidth="1"/>
    <col min="7" max="7" width="27.42578125" style="33" customWidth="1"/>
    <col min="8" max="8" width="28.5703125" style="33" customWidth="1"/>
    <col min="9" max="16384" width="8.7109375" style="33"/>
  </cols>
  <sheetData>
    <row r="1" spans="1:8">
      <c r="A1" s="90" t="s">
        <v>85</v>
      </c>
      <c r="B1" s="90" t="s">
        <v>86</v>
      </c>
      <c r="C1" s="90" t="s">
        <v>87</v>
      </c>
      <c r="D1" s="90" t="s">
        <v>88</v>
      </c>
      <c r="E1" s="90" t="s">
        <v>89</v>
      </c>
      <c r="F1" s="91" t="s">
        <v>90</v>
      </c>
      <c r="G1" s="91" t="s">
        <v>91</v>
      </c>
      <c r="H1" s="91" t="s">
        <v>92</v>
      </c>
    </row>
    <row r="2" spans="1:8">
      <c r="A2" s="92">
        <v>1</v>
      </c>
      <c r="B2" s="92" t="s">
        <v>93</v>
      </c>
      <c r="C2" s="92" t="s">
        <v>94</v>
      </c>
      <c r="D2" s="92" t="s">
        <v>95</v>
      </c>
      <c r="E2" s="92" t="s">
        <v>96</v>
      </c>
      <c r="F2" s="92">
        <v>1.2</v>
      </c>
      <c r="G2" s="92">
        <v>5</v>
      </c>
      <c r="H2" s="92">
        <v>183</v>
      </c>
    </row>
    <row r="3" spans="1:8">
      <c r="A3" s="92">
        <v>2</v>
      </c>
      <c r="B3" s="92" t="s">
        <v>93</v>
      </c>
      <c r="C3" s="92" t="s">
        <v>97</v>
      </c>
      <c r="D3" s="92" t="s">
        <v>95</v>
      </c>
      <c r="E3" s="92" t="s">
        <v>98</v>
      </c>
      <c r="F3" s="92">
        <v>1.3</v>
      </c>
      <c r="G3" s="92">
        <v>4</v>
      </c>
      <c r="H3" s="92">
        <v>256</v>
      </c>
    </row>
    <row r="4" spans="1:8">
      <c r="A4" s="92">
        <v>3</v>
      </c>
      <c r="B4" s="92" t="s">
        <v>93</v>
      </c>
      <c r="C4" s="92" t="s">
        <v>97</v>
      </c>
      <c r="D4" s="92" t="s">
        <v>95</v>
      </c>
      <c r="E4" s="92" t="s">
        <v>99</v>
      </c>
      <c r="F4" s="92">
        <v>1.8</v>
      </c>
      <c r="G4" s="92">
        <v>4</v>
      </c>
      <c r="H4" s="92">
        <v>245</v>
      </c>
    </row>
    <row r="5" spans="1:8">
      <c r="A5" s="92">
        <v>4</v>
      </c>
      <c r="B5" s="92" t="s">
        <v>100</v>
      </c>
      <c r="C5" s="92" t="s">
        <v>97</v>
      </c>
      <c r="D5" s="92" t="s">
        <v>95</v>
      </c>
      <c r="E5" s="92" t="s">
        <v>96</v>
      </c>
      <c r="F5" s="92">
        <v>2.2999999999999998</v>
      </c>
      <c r="G5" s="92">
        <v>3</v>
      </c>
      <c r="H5" s="92">
        <v>381</v>
      </c>
    </row>
    <row r="6" spans="1:8">
      <c r="A6" s="92">
        <v>5</v>
      </c>
      <c r="B6" s="92" t="s">
        <v>100</v>
      </c>
      <c r="C6" s="92" t="s">
        <v>97</v>
      </c>
      <c r="D6" s="92" t="s">
        <v>95</v>
      </c>
      <c r="E6" s="92" t="s">
        <v>96</v>
      </c>
      <c r="F6" s="92">
        <v>2.5</v>
      </c>
      <c r="G6" s="92">
        <v>4</v>
      </c>
      <c r="H6" s="92">
        <v>282</v>
      </c>
    </row>
    <row r="7" spans="1:8">
      <c r="A7" s="92">
        <v>6</v>
      </c>
      <c r="B7" s="92" t="s">
        <v>100</v>
      </c>
      <c r="C7" s="92" t="s">
        <v>97</v>
      </c>
      <c r="D7" s="92" t="s">
        <v>101</v>
      </c>
      <c r="E7" s="92" t="s">
        <v>98</v>
      </c>
      <c r="F7" s="92">
        <v>2.7</v>
      </c>
      <c r="G7" s="92">
        <v>3</v>
      </c>
      <c r="H7" s="92">
        <v>371</v>
      </c>
    </row>
    <row r="8" spans="1:8">
      <c r="A8" s="92">
        <v>7</v>
      </c>
      <c r="B8" s="92" t="s">
        <v>100</v>
      </c>
      <c r="C8" s="92" t="s">
        <v>97</v>
      </c>
      <c r="D8" s="92" t="s">
        <v>95</v>
      </c>
      <c r="E8" s="92" t="s">
        <v>96</v>
      </c>
      <c r="F8" s="92">
        <v>2.6</v>
      </c>
      <c r="G8" s="92">
        <v>2</v>
      </c>
      <c r="H8" s="92">
        <v>400</v>
      </c>
    </row>
    <row r="9" spans="1:8">
      <c r="A9" s="92">
        <v>8</v>
      </c>
      <c r="B9" s="92" t="s">
        <v>100</v>
      </c>
      <c r="C9" s="92" t="s">
        <v>97</v>
      </c>
      <c r="D9" s="92" t="s">
        <v>101</v>
      </c>
      <c r="E9" s="92" t="s">
        <v>96</v>
      </c>
      <c r="F9" s="92">
        <v>2.2000000000000002</v>
      </c>
      <c r="G9" s="92">
        <v>3</v>
      </c>
      <c r="H9" s="92">
        <v>305</v>
      </c>
    </row>
    <row r="10" spans="1:8">
      <c r="A10" s="92">
        <v>9</v>
      </c>
      <c r="B10" s="92" t="s">
        <v>100</v>
      </c>
      <c r="C10" s="92" t="s">
        <v>97</v>
      </c>
      <c r="D10" s="92" t="s">
        <v>95</v>
      </c>
      <c r="E10" s="92" t="s">
        <v>99</v>
      </c>
      <c r="F10" s="92">
        <v>2</v>
      </c>
      <c r="G10" s="92">
        <v>4</v>
      </c>
      <c r="H10" s="92">
        <v>206</v>
      </c>
    </row>
    <row r="11" spans="1:8">
      <c r="A11" s="92">
        <v>10</v>
      </c>
      <c r="B11" s="92" t="s">
        <v>100</v>
      </c>
      <c r="C11" s="92" t="s">
        <v>97</v>
      </c>
      <c r="D11" s="92" t="s">
        <v>95</v>
      </c>
      <c r="E11" s="92" t="s">
        <v>99</v>
      </c>
      <c r="F11" s="92">
        <v>1.3</v>
      </c>
      <c r="G11" s="92">
        <v>4</v>
      </c>
      <c r="H11" s="92">
        <v>293</v>
      </c>
    </row>
    <row r="12" spans="1:8">
      <c r="A12" s="92">
        <v>11</v>
      </c>
      <c r="B12" s="92" t="s">
        <v>100</v>
      </c>
      <c r="C12" s="92" t="s">
        <v>97</v>
      </c>
      <c r="D12" s="92" t="s">
        <v>95</v>
      </c>
      <c r="E12" s="92" t="s">
        <v>96</v>
      </c>
      <c r="F12" s="92">
        <v>1.8</v>
      </c>
      <c r="G12" s="92">
        <v>5</v>
      </c>
      <c r="H12" s="92">
        <v>165</v>
      </c>
    </row>
    <row r="13" spans="1:8">
      <c r="A13" s="92">
        <v>12</v>
      </c>
      <c r="B13" s="92" t="s">
        <v>100</v>
      </c>
      <c r="C13" s="92" t="s">
        <v>94</v>
      </c>
      <c r="D13" s="92" t="s">
        <v>95</v>
      </c>
      <c r="E13" s="92" t="s">
        <v>98</v>
      </c>
      <c r="F13" s="92">
        <v>1.6</v>
      </c>
      <c r="G13" s="92">
        <v>5</v>
      </c>
      <c r="H13" s="92">
        <v>151</v>
      </c>
    </row>
    <row r="14" spans="1:8">
      <c r="A14" s="92">
        <v>13</v>
      </c>
      <c r="B14" s="92" t="s">
        <v>100</v>
      </c>
      <c r="C14" s="92" t="s">
        <v>97</v>
      </c>
      <c r="D14" s="92" t="s">
        <v>95</v>
      </c>
      <c r="E14" s="92" t="s">
        <v>96</v>
      </c>
      <c r="F14" s="92">
        <v>2</v>
      </c>
      <c r="G14" s="92">
        <v>4</v>
      </c>
      <c r="H14" s="92">
        <v>306</v>
      </c>
    </row>
    <row r="15" spans="1:8">
      <c r="A15" s="92">
        <v>14</v>
      </c>
      <c r="B15" s="92" t="s">
        <v>100</v>
      </c>
      <c r="C15" s="92" t="s">
        <v>97</v>
      </c>
      <c r="D15" s="92" t="s">
        <v>101</v>
      </c>
      <c r="E15" s="92" t="s">
        <v>96</v>
      </c>
      <c r="F15" s="92">
        <v>1.9</v>
      </c>
      <c r="G15" s="92">
        <v>4</v>
      </c>
      <c r="H15" s="92">
        <v>245</v>
      </c>
    </row>
    <row r="16" spans="1:8">
      <c r="A16" s="92">
        <v>15</v>
      </c>
      <c r="B16" s="92" t="s">
        <v>93</v>
      </c>
      <c r="C16" s="92" t="s">
        <v>97</v>
      </c>
      <c r="D16" s="92" t="s">
        <v>95</v>
      </c>
      <c r="E16" s="92" t="s">
        <v>98</v>
      </c>
      <c r="F16" s="92">
        <v>1.1000000000000001</v>
      </c>
      <c r="G16" s="92">
        <v>3</v>
      </c>
      <c r="H16" s="92">
        <v>327</v>
      </c>
    </row>
    <row r="17" spans="1:8">
      <c r="A17" s="92">
        <v>16</v>
      </c>
      <c r="B17" s="92" t="s">
        <v>93</v>
      </c>
      <c r="C17" s="92" t="s">
        <v>97</v>
      </c>
      <c r="D17" s="92" t="s">
        <v>95</v>
      </c>
      <c r="E17" s="92" t="s">
        <v>96</v>
      </c>
      <c r="F17" s="92">
        <v>1.8</v>
      </c>
      <c r="G17" s="92">
        <v>2</v>
      </c>
      <c r="H17" s="92">
        <v>398</v>
      </c>
    </row>
    <row r="18" spans="1:8">
      <c r="A18" s="92">
        <v>17</v>
      </c>
      <c r="B18" s="92" t="s">
        <v>93</v>
      </c>
      <c r="C18" s="92" t="s">
        <v>97</v>
      </c>
      <c r="D18" s="92" t="s">
        <v>101</v>
      </c>
      <c r="E18" s="92" t="s">
        <v>98</v>
      </c>
      <c r="F18" s="92">
        <v>1.8</v>
      </c>
      <c r="G18" s="92">
        <v>3</v>
      </c>
      <c r="H18" s="92">
        <v>356</v>
      </c>
    </row>
    <row r="19" spans="1:8">
      <c r="A19" s="92">
        <v>18</v>
      </c>
      <c r="B19" s="92" t="s">
        <v>100</v>
      </c>
      <c r="C19" s="92" t="s">
        <v>94</v>
      </c>
      <c r="D19" s="92" t="s">
        <v>95</v>
      </c>
      <c r="E19" s="92" t="s">
        <v>98</v>
      </c>
      <c r="F19" s="92">
        <v>2</v>
      </c>
      <c r="G19" s="92">
        <v>6</v>
      </c>
      <c r="H19" s="92">
        <v>151</v>
      </c>
    </row>
    <row r="20" spans="1:8">
      <c r="A20" s="92">
        <v>19</v>
      </c>
      <c r="B20" s="92" t="s">
        <v>100</v>
      </c>
      <c r="C20" s="92" t="s">
        <v>97</v>
      </c>
      <c r="D20" s="92" t="s">
        <v>101</v>
      </c>
      <c r="E20" s="92" t="s">
        <v>99</v>
      </c>
      <c r="F20" s="92">
        <v>2.2000000000000002</v>
      </c>
      <c r="G20" s="92">
        <v>4</v>
      </c>
      <c r="H20" s="92">
        <v>327</v>
      </c>
    </row>
    <row r="21" spans="1:8">
      <c r="A21" s="92">
        <v>20</v>
      </c>
      <c r="B21" s="92" t="s">
        <v>100</v>
      </c>
      <c r="C21" s="92" t="s">
        <v>97</v>
      </c>
      <c r="D21" s="92" t="s">
        <v>95</v>
      </c>
      <c r="E21" s="92" t="s">
        <v>98</v>
      </c>
      <c r="F21" s="92">
        <v>3</v>
      </c>
      <c r="G21" s="92">
        <v>4</v>
      </c>
      <c r="H21" s="92">
        <v>310</v>
      </c>
    </row>
    <row r="22" spans="1:8">
      <c r="A22" s="92">
        <v>21</v>
      </c>
      <c r="B22" s="92" t="s">
        <v>93</v>
      </c>
      <c r="C22" s="92" t="s">
        <v>97</v>
      </c>
      <c r="D22" s="92" t="s">
        <v>95</v>
      </c>
      <c r="E22" s="92" t="s">
        <v>99</v>
      </c>
      <c r="F22" s="92">
        <v>1.9</v>
      </c>
      <c r="G22" s="92">
        <v>4</v>
      </c>
      <c r="H22" s="92">
        <v>294</v>
      </c>
    </row>
    <row r="23" spans="1:8">
      <c r="A23" s="92">
        <v>22</v>
      </c>
      <c r="B23" s="92" t="s">
        <v>100</v>
      </c>
      <c r="C23" s="92" t="s">
        <v>97</v>
      </c>
      <c r="D23" s="92" t="s">
        <v>95</v>
      </c>
      <c r="E23" s="92" t="s">
        <v>98</v>
      </c>
      <c r="F23" s="92">
        <v>2.7</v>
      </c>
      <c r="G23" s="92">
        <v>3</v>
      </c>
      <c r="H23" s="92">
        <v>323</v>
      </c>
    </row>
    <row r="24" spans="1:8">
      <c r="A24" s="92">
        <v>23</v>
      </c>
      <c r="B24" s="92" t="s">
        <v>100</v>
      </c>
      <c r="C24" s="92" t="s">
        <v>97</v>
      </c>
      <c r="D24" s="92" t="s">
        <v>95</v>
      </c>
      <c r="E24" s="92" t="s">
        <v>96</v>
      </c>
      <c r="F24" s="92">
        <v>2.6</v>
      </c>
      <c r="G24" s="92">
        <v>4</v>
      </c>
      <c r="H24" s="92">
        <v>234</v>
      </c>
    </row>
    <row r="25" spans="1:8">
      <c r="A25" s="92">
        <v>24</v>
      </c>
      <c r="B25" s="92" t="s">
        <v>93</v>
      </c>
      <c r="C25" s="92" t="s">
        <v>97</v>
      </c>
      <c r="D25" s="92" t="s">
        <v>95</v>
      </c>
      <c r="E25" s="92" t="s">
        <v>99</v>
      </c>
      <c r="F25" s="92">
        <v>2</v>
      </c>
      <c r="G25" s="92">
        <v>5</v>
      </c>
      <c r="H25" s="92">
        <v>168</v>
      </c>
    </row>
    <row r="26" spans="1:8">
      <c r="A26" s="92">
        <v>25</v>
      </c>
      <c r="B26" s="92" t="s">
        <v>93</v>
      </c>
      <c r="C26" s="92" t="s">
        <v>94</v>
      </c>
      <c r="D26" s="92" t="s">
        <v>95</v>
      </c>
      <c r="E26" s="92" t="s">
        <v>96</v>
      </c>
      <c r="F26" s="92">
        <v>1.9</v>
      </c>
      <c r="G26" s="92">
        <v>6</v>
      </c>
      <c r="H26" s="92">
        <v>155</v>
      </c>
    </row>
    <row r="27" spans="1:8">
      <c r="A27" s="92">
        <v>26</v>
      </c>
      <c r="B27" s="92" t="s">
        <v>93</v>
      </c>
      <c r="C27" s="92" t="s">
        <v>97</v>
      </c>
      <c r="D27" s="92" t="s">
        <v>95</v>
      </c>
      <c r="E27" s="92" t="s">
        <v>96</v>
      </c>
      <c r="F27" s="92">
        <v>1.9</v>
      </c>
      <c r="G27" s="92">
        <v>6</v>
      </c>
      <c r="H27" s="92">
        <v>153</v>
      </c>
    </row>
    <row r="28" spans="1:8">
      <c r="A28" s="92">
        <v>27</v>
      </c>
      <c r="B28" s="92" t="s">
        <v>93</v>
      </c>
      <c r="C28" s="92" t="s">
        <v>97</v>
      </c>
      <c r="D28" s="92" t="s">
        <v>95</v>
      </c>
      <c r="E28" s="92" t="s">
        <v>96</v>
      </c>
      <c r="F28" s="92">
        <v>1.8</v>
      </c>
      <c r="G28" s="92">
        <v>5</v>
      </c>
      <c r="H28" s="92">
        <v>200</v>
      </c>
    </row>
    <row r="29" spans="1:8">
      <c r="A29" s="92">
        <v>28</v>
      </c>
      <c r="B29" s="92" t="s">
        <v>100</v>
      </c>
      <c r="C29" s="92" t="s">
        <v>97</v>
      </c>
      <c r="D29" s="92" t="s">
        <v>101</v>
      </c>
      <c r="E29" s="92" t="s">
        <v>98</v>
      </c>
      <c r="F29" s="92">
        <v>1.5</v>
      </c>
      <c r="G29" s="92">
        <v>4</v>
      </c>
      <c r="H29" s="92">
        <v>249</v>
      </c>
    </row>
    <row r="30" spans="1:8">
      <c r="A30" s="92">
        <v>29</v>
      </c>
      <c r="B30" s="92" t="s">
        <v>100</v>
      </c>
      <c r="C30" s="92" t="s">
        <v>97</v>
      </c>
      <c r="D30" s="92" t="s">
        <v>95</v>
      </c>
      <c r="E30" s="92" t="s">
        <v>96</v>
      </c>
      <c r="F30" s="92">
        <v>1.7</v>
      </c>
      <c r="G30" s="92">
        <v>5</v>
      </c>
      <c r="H30" s="92">
        <v>194</v>
      </c>
    </row>
    <row r="31" spans="1:8">
      <c r="A31" s="92">
        <v>30</v>
      </c>
      <c r="B31" s="92" t="s">
        <v>93</v>
      </c>
      <c r="C31" s="92" t="s">
        <v>97</v>
      </c>
      <c r="D31" s="92" t="s">
        <v>95</v>
      </c>
      <c r="E31" s="92" t="s">
        <v>99</v>
      </c>
      <c r="F31" s="92">
        <v>1.4</v>
      </c>
      <c r="G31" s="92">
        <v>5</v>
      </c>
      <c r="H31" s="92">
        <v>191</v>
      </c>
    </row>
    <row r="32" spans="1:8">
      <c r="A32" s="92">
        <v>31</v>
      </c>
      <c r="B32" s="92" t="s">
        <v>100</v>
      </c>
      <c r="C32" s="92" t="s">
        <v>97</v>
      </c>
      <c r="D32" s="92" t="s">
        <v>95</v>
      </c>
      <c r="E32" s="92" t="s">
        <v>96</v>
      </c>
      <c r="F32" s="92">
        <v>1.3</v>
      </c>
      <c r="G32" s="92">
        <v>4</v>
      </c>
      <c r="H32" s="92">
        <v>253</v>
      </c>
    </row>
    <row r="33" spans="1:8">
      <c r="A33" s="92">
        <v>32</v>
      </c>
      <c r="B33" s="92" t="s">
        <v>100</v>
      </c>
      <c r="C33" s="92" t="s">
        <v>97</v>
      </c>
      <c r="D33" s="92" t="s">
        <v>95</v>
      </c>
      <c r="E33" s="92" t="s">
        <v>99</v>
      </c>
      <c r="F33" s="92">
        <v>2</v>
      </c>
      <c r="G33" s="92">
        <v>4</v>
      </c>
      <c r="H33" s="92">
        <v>241</v>
      </c>
    </row>
    <row r="34" spans="1:8">
      <c r="A34" s="92">
        <v>33</v>
      </c>
      <c r="B34" s="92" t="s">
        <v>100</v>
      </c>
      <c r="C34" s="92" t="s">
        <v>97</v>
      </c>
      <c r="D34" s="92" t="s">
        <v>95</v>
      </c>
      <c r="E34" s="92" t="s">
        <v>96</v>
      </c>
      <c r="F34" s="92">
        <v>2.1</v>
      </c>
      <c r="G34" s="92">
        <v>4</v>
      </c>
      <c r="H34" s="92">
        <v>272</v>
      </c>
    </row>
    <row r="35" spans="1:8">
      <c r="A35" s="92">
        <v>34</v>
      </c>
      <c r="B35" s="92" t="s">
        <v>93</v>
      </c>
      <c r="C35" s="92" t="s">
        <v>97</v>
      </c>
      <c r="D35" s="92" t="s">
        <v>95</v>
      </c>
      <c r="E35" s="92" t="s">
        <v>98</v>
      </c>
      <c r="F35" s="92">
        <v>1.8</v>
      </c>
      <c r="G35" s="92">
        <v>4</v>
      </c>
      <c r="H35" s="92">
        <v>250</v>
      </c>
    </row>
    <row r="36" spans="1:8">
      <c r="A36" s="92">
        <v>35</v>
      </c>
      <c r="B36" s="92" t="s">
        <v>100</v>
      </c>
      <c r="C36" s="92" t="s">
        <v>97</v>
      </c>
      <c r="D36" s="92" t="s">
        <v>95</v>
      </c>
      <c r="E36" s="92" t="s">
        <v>96</v>
      </c>
      <c r="F36" s="92">
        <v>1.7</v>
      </c>
      <c r="G36" s="92">
        <v>3</v>
      </c>
      <c r="H36" s="92">
        <v>351</v>
      </c>
    </row>
    <row r="37" spans="1:8">
      <c r="A37" s="92">
        <v>36</v>
      </c>
      <c r="B37" s="92" t="s">
        <v>100</v>
      </c>
      <c r="C37" s="92" t="s">
        <v>97</v>
      </c>
      <c r="D37" s="92" t="s">
        <v>95</v>
      </c>
      <c r="E37" s="92" t="s">
        <v>99</v>
      </c>
      <c r="F37" s="92">
        <v>1.7</v>
      </c>
      <c r="G37" s="92">
        <v>3</v>
      </c>
      <c r="H37" s="92">
        <v>346</v>
      </c>
    </row>
    <row r="38" spans="1:8">
      <c r="A38" s="92">
        <v>37</v>
      </c>
      <c r="B38" s="92" t="s">
        <v>93</v>
      </c>
      <c r="C38" s="92" t="s">
        <v>97</v>
      </c>
      <c r="D38" s="92" t="s">
        <v>101</v>
      </c>
      <c r="E38" s="92" t="s">
        <v>96</v>
      </c>
      <c r="F38" s="92">
        <v>1.8</v>
      </c>
      <c r="G38" s="92">
        <v>4</v>
      </c>
      <c r="H38" s="92">
        <v>252</v>
      </c>
    </row>
    <row r="39" spans="1:8">
      <c r="A39" s="92">
        <v>38</v>
      </c>
      <c r="B39" s="92" t="s">
        <v>100</v>
      </c>
      <c r="C39" s="92" t="s">
        <v>97</v>
      </c>
      <c r="D39" s="92" t="s">
        <v>101</v>
      </c>
      <c r="E39" s="92" t="s">
        <v>96</v>
      </c>
      <c r="F39" s="92">
        <v>2.1</v>
      </c>
      <c r="G39" s="92">
        <v>4</v>
      </c>
      <c r="H39" s="92">
        <v>261</v>
      </c>
    </row>
    <row r="40" spans="1:8">
      <c r="A40" s="92">
        <v>39</v>
      </c>
      <c r="B40" s="92" t="s">
        <v>93</v>
      </c>
      <c r="C40" s="92" t="s">
        <v>97</v>
      </c>
      <c r="D40" s="92" t="s">
        <v>101</v>
      </c>
      <c r="E40" s="92" t="s">
        <v>99</v>
      </c>
      <c r="F40" s="92">
        <v>1.9</v>
      </c>
      <c r="G40" s="92">
        <v>4</v>
      </c>
      <c r="H40" s="92">
        <v>290</v>
      </c>
    </row>
    <row r="41" spans="1:8">
      <c r="A41" s="92">
        <v>40</v>
      </c>
      <c r="B41" s="92" t="s">
        <v>100</v>
      </c>
      <c r="C41" s="92" t="s">
        <v>97</v>
      </c>
      <c r="D41" s="92" t="s">
        <v>95</v>
      </c>
      <c r="E41" s="92" t="s">
        <v>96</v>
      </c>
      <c r="F41" s="92">
        <v>3</v>
      </c>
      <c r="G41" s="92">
        <v>4</v>
      </c>
      <c r="H41" s="92">
        <v>233</v>
      </c>
    </row>
    <row r="42" spans="1:8">
      <c r="A42" s="92">
        <v>41</v>
      </c>
      <c r="B42" s="92" t="s">
        <v>100</v>
      </c>
      <c r="C42" s="92" t="s">
        <v>94</v>
      </c>
      <c r="D42" s="92" t="s">
        <v>101</v>
      </c>
      <c r="E42" s="92" t="s">
        <v>99</v>
      </c>
      <c r="F42" s="92">
        <v>1.8</v>
      </c>
      <c r="G42" s="92">
        <v>5</v>
      </c>
      <c r="H42" s="92">
        <v>203</v>
      </c>
    </row>
    <row r="43" spans="1:8">
      <c r="A43" s="92">
        <v>42</v>
      </c>
      <c r="B43" s="92" t="s">
        <v>100</v>
      </c>
      <c r="C43" s="92" t="s">
        <v>97</v>
      </c>
      <c r="D43" s="92" t="s">
        <v>95</v>
      </c>
      <c r="E43" s="92" t="s">
        <v>98</v>
      </c>
      <c r="F43" s="92">
        <v>2.4</v>
      </c>
      <c r="G43" s="92">
        <v>5</v>
      </c>
      <c r="H43" s="92">
        <v>200</v>
      </c>
    </row>
    <row r="44" spans="1:8">
      <c r="A44" s="92">
        <v>43</v>
      </c>
      <c r="B44" s="92" t="s">
        <v>100</v>
      </c>
      <c r="C44" s="92" t="s">
        <v>97</v>
      </c>
      <c r="D44" s="92" t="s">
        <v>101</v>
      </c>
      <c r="E44" s="92" t="s">
        <v>98</v>
      </c>
      <c r="F44" s="92">
        <v>1.6</v>
      </c>
      <c r="G44" s="92">
        <v>4</v>
      </c>
      <c r="H44" s="92">
        <v>280</v>
      </c>
    </row>
    <row r="45" spans="1:8">
      <c r="A45" s="92">
        <v>44</v>
      </c>
      <c r="B45" s="92" t="s">
        <v>93</v>
      </c>
      <c r="C45" s="92" t="s">
        <v>97</v>
      </c>
      <c r="D45" s="92" t="s">
        <v>95</v>
      </c>
      <c r="E45" s="92" t="s">
        <v>99</v>
      </c>
      <c r="F45" s="92">
        <v>1.9</v>
      </c>
      <c r="G45" s="92">
        <v>4</v>
      </c>
      <c r="H45" s="92">
        <v>296</v>
      </c>
    </row>
    <row r="46" spans="1:8">
      <c r="A46" s="92">
        <v>45</v>
      </c>
      <c r="B46" s="92" t="s">
        <v>100</v>
      </c>
      <c r="C46" s="92" t="s">
        <v>97</v>
      </c>
      <c r="D46" s="92" t="s">
        <v>95</v>
      </c>
      <c r="E46" s="92" t="s">
        <v>98</v>
      </c>
      <c r="F46" s="92">
        <v>2.2000000000000002</v>
      </c>
      <c r="G46" s="92">
        <v>6</v>
      </c>
      <c r="H46" s="92">
        <v>151</v>
      </c>
    </row>
    <row r="47" spans="1:8">
      <c r="A47" s="92">
        <v>46</v>
      </c>
      <c r="B47" s="92" t="s">
        <v>93</v>
      </c>
      <c r="C47" s="92" t="s">
        <v>97</v>
      </c>
      <c r="D47" s="92" t="s">
        <v>95</v>
      </c>
      <c r="E47" s="92" t="s">
        <v>98</v>
      </c>
      <c r="F47" s="92">
        <v>2.1</v>
      </c>
      <c r="G47" s="92">
        <v>4</v>
      </c>
      <c r="H47" s="92">
        <v>300</v>
      </c>
    </row>
    <row r="48" spans="1:8">
      <c r="A48" s="92">
        <v>47</v>
      </c>
      <c r="B48" s="92" t="s">
        <v>100</v>
      </c>
      <c r="C48" s="92" t="s">
        <v>94</v>
      </c>
      <c r="D48" s="92" t="s">
        <v>95</v>
      </c>
      <c r="E48" s="92" t="s">
        <v>98</v>
      </c>
      <c r="F48" s="92">
        <v>2.6</v>
      </c>
      <c r="G48" s="92">
        <v>4</v>
      </c>
      <c r="H48" s="92">
        <v>240</v>
      </c>
    </row>
    <row r="49" spans="1:8">
      <c r="A49" s="92">
        <v>48</v>
      </c>
      <c r="B49" s="92" t="s">
        <v>100</v>
      </c>
      <c r="C49" s="92" t="s">
        <v>97</v>
      </c>
      <c r="D49" s="92" t="s">
        <v>101</v>
      </c>
      <c r="E49" s="92" t="s">
        <v>96</v>
      </c>
      <c r="F49" s="92">
        <v>2.5</v>
      </c>
      <c r="G49" s="92">
        <v>4</v>
      </c>
      <c r="H49" s="92">
        <v>198</v>
      </c>
    </row>
    <row r="50" spans="1:8">
      <c r="A50" s="92">
        <v>49</v>
      </c>
      <c r="B50" s="92" t="s">
        <v>93</v>
      </c>
      <c r="C50" s="92" t="s">
        <v>97</v>
      </c>
      <c r="D50" s="92" t="s">
        <v>101</v>
      </c>
      <c r="E50" s="92" t="s">
        <v>96</v>
      </c>
      <c r="F50" s="92">
        <v>2.4</v>
      </c>
      <c r="G50" s="92">
        <v>3</v>
      </c>
      <c r="H50" s="92">
        <v>302</v>
      </c>
    </row>
    <row r="51" spans="1:8">
      <c r="A51" s="92">
        <v>50</v>
      </c>
      <c r="B51" s="92" t="s">
        <v>93</v>
      </c>
      <c r="C51" s="92" t="s">
        <v>97</v>
      </c>
      <c r="D51" s="92" t="s">
        <v>101</v>
      </c>
      <c r="E51" s="92" t="s">
        <v>98</v>
      </c>
      <c r="F51" s="92">
        <v>1.9</v>
      </c>
      <c r="G51" s="92">
        <v>3</v>
      </c>
      <c r="H51" s="92">
        <v>292</v>
      </c>
    </row>
    <row r="52" spans="1:8">
      <c r="A52" s="92">
        <v>51</v>
      </c>
      <c r="B52" s="92" t="s">
        <v>100</v>
      </c>
      <c r="C52" s="92" t="s">
        <v>94</v>
      </c>
      <c r="D52" s="92" t="s">
        <v>101</v>
      </c>
      <c r="E52" s="92" t="s">
        <v>96</v>
      </c>
      <c r="F52" s="92">
        <v>1.1000000000000001</v>
      </c>
      <c r="G52" s="92">
        <v>5</v>
      </c>
      <c r="H52" s="92">
        <v>161</v>
      </c>
    </row>
    <row r="53" spans="1:8">
      <c r="A53" s="92">
        <v>52</v>
      </c>
      <c r="B53" s="92" t="s">
        <v>100</v>
      </c>
      <c r="C53" s="92" t="s">
        <v>94</v>
      </c>
      <c r="D53" s="92" t="s">
        <v>101</v>
      </c>
      <c r="E53" s="92" t="s">
        <v>96</v>
      </c>
      <c r="F53" s="92">
        <v>1.3</v>
      </c>
      <c r="G53" s="92">
        <v>5</v>
      </c>
      <c r="H53" s="92">
        <v>157</v>
      </c>
    </row>
    <row r="54" spans="1:8">
      <c r="A54" s="92">
        <v>53</v>
      </c>
      <c r="B54" s="92" t="s">
        <v>100</v>
      </c>
      <c r="C54" s="92" t="s">
        <v>94</v>
      </c>
      <c r="D54" s="92" t="s">
        <v>101</v>
      </c>
      <c r="E54" s="92" t="s">
        <v>96</v>
      </c>
      <c r="F54" s="92">
        <v>1.5</v>
      </c>
      <c r="G54" s="92">
        <v>4</v>
      </c>
      <c r="H54" s="92">
        <v>243</v>
      </c>
    </row>
    <row r="55" spans="1:8">
      <c r="A55" s="92">
        <v>54</v>
      </c>
      <c r="B55" s="92" t="s">
        <v>100</v>
      </c>
      <c r="C55" s="92" t="s">
        <v>97</v>
      </c>
      <c r="D55" s="92" t="s">
        <v>101</v>
      </c>
      <c r="E55" s="92" t="s">
        <v>96</v>
      </c>
      <c r="F55" s="92">
        <v>1.6</v>
      </c>
      <c r="G55" s="92">
        <v>4</v>
      </c>
      <c r="H55" s="92">
        <v>225</v>
      </c>
    </row>
    <row r="56" spans="1:8">
      <c r="A56" s="92">
        <v>55</v>
      </c>
      <c r="B56" s="92" t="s">
        <v>100</v>
      </c>
      <c r="C56" s="92" t="s">
        <v>94</v>
      </c>
      <c r="D56" s="92" t="s">
        <v>95</v>
      </c>
      <c r="E56" s="92" t="s">
        <v>96</v>
      </c>
      <c r="F56" s="92">
        <v>1.6</v>
      </c>
      <c r="G56" s="92">
        <v>3</v>
      </c>
      <c r="H56" s="92">
        <v>381</v>
      </c>
    </row>
    <row r="57" spans="1:8">
      <c r="A57" s="92">
        <v>56</v>
      </c>
      <c r="B57" s="92" t="s">
        <v>100</v>
      </c>
      <c r="C57" s="92" t="s">
        <v>97</v>
      </c>
      <c r="D57" s="92" t="s">
        <v>101</v>
      </c>
      <c r="E57" s="92" t="s">
        <v>96</v>
      </c>
      <c r="F57" s="92">
        <v>1.8</v>
      </c>
      <c r="G57" s="92">
        <v>4</v>
      </c>
      <c r="H57" s="92">
        <v>282</v>
      </c>
    </row>
    <row r="58" spans="1:8">
      <c r="A58" s="92">
        <v>57</v>
      </c>
      <c r="B58" s="92" t="s">
        <v>93</v>
      </c>
      <c r="C58" s="92" t="s">
        <v>94</v>
      </c>
      <c r="D58" s="92" t="s">
        <v>95</v>
      </c>
      <c r="E58" s="92" t="s">
        <v>96</v>
      </c>
      <c r="F58" s="92">
        <v>1.7</v>
      </c>
      <c r="G58" s="92">
        <v>4</v>
      </c>
      <c r="H58" s="92">
        <v>252</v>
      </c>
    </row>
    <row r="59" spans="1:8">
      <c r="A59" s="92">
        <v>58</v>
      </c>
      <c r="B59" s="92" t="s">
        <v>100</v>
      </c>
      <c r="C59" s="92" t="s">
        <v>94</v>
      </c>
      <c r="D59" s="92" t="s">
        <v>95</v>
      </c>
      <c r="E59" s="92" t="s">
        <v>96</v>
      </c>
      <c r="F59" s="92">
        <v>1.9</v>
      </c>
      <c r="G59" s="92">
        <v>5</v>
      </c>
      <c r="H59" s="92">
        <v>188</v>
      </c>
    </row>
    <row r="60" spans="1:8">
      <c r="A60" s="92">
        <v>59</v>
      </c>
      <c r="B60" s="92" t="s">
        <v>100</v>
      </c>
      <c r="C60" s="92" t="s">
        <v>97</v>
      </c>
      <c r="D60" s="92" t="s">
        <v>101</v>
      </c>
      <c r="E60" s="92" t="s">
        <v>96</v>
      </c>
      <c r="F60" s="92">
        <v>2</v>
      </c>
      <c r="G60" s="92">
        <v>4</v>
      </c>
      <c r="H60" s="92">
        <v>205</v>
      </c>
    </row>
    <row r="61" spans="1:8">
      <c r="A61" s="92">
        <v>60</v>
      </c>
      <c r="B61" s="92" t="s">
        <v>100</v>
      </c>
      <c r="C61" s="92" t="s">
        <v>97</v>
      </c>
      <c r="D61" s="92" t="s">
        <v>101</v>
      </c>
      <c r="E61" s="92" t="s">
        <v>96</v>
      </c>
      <c r="F61" s="92">
        <v>2.2999999999999998</v>
      </c>
      <c r="G61" s="92">
        <v>4</v>
      </c>
      <c r="H61" s="92">
        <v>200</v>
      </c>
    </row>
    <row r="62" spans="1:8">
      <c r="A62" s="92">
        <v>61</v>
      </c>
      <c r="B62" s="92" t="s">
        <v>93</v>
      </c>
      <c r="C62" s="92" t="s">
        <v>97</v>
      </c>
      <c r="D62" s="92" t="s">
        <v>101</v>
      </c>
      <c r="E62" s="92" t="s">
        <v>96</v>
      </c>
      <c r="F62" s="92">
        <v>2.1</v>
      </c>
      <c r="G62" s="92">
        <v>4</v>
      </c>
      <c r="H62" s="92">
        <v>266</v>
      </c>
    </row>
    <row r="63" spans="1:8">
      <c r="A63" s="92">
        <v>62</v>
      </c>
      <c r="B63" s="92" t="s">
        <v>93</v>
      </c>
      <c r="C63" s="92" t="s">
        <v>97</v>
      </c>
      <c r="D63" s="92" t="s">
        <v>101</v>
      </c>
      <c r="E63" s="92" t="s">
        <v>98</v>
      </c>
      <c r="F63" s="92">
        <v>2.6</v>
      </c>
      <c r="G63" s="92">
        <v>5</v>
      </c>
      <c r="H63" s="92">
        <v>199</v>
      </c>
    </row>
    <row r="64" spans="1:8">
      <c r="A64" s="92">
        <v>63</v>
      </c>
      <c r="B64" s="92" t="s">
        <v>93</v>
      </c>
      <c r="C64" s="92" t="s">
        <v>97</v>
      </c>
      <c r="D64" s="92" t="s">
        <v>101</v>
      </c>
      <c r="E64" s="92" t="s">
        <v>96</v>
      </c>
      <c r="F64" s="92">
        <v>2.4</v>
      </c>
      <c r="G64" s="92">
        <v>4</v>
      </c>
      <c r="H64" s="92">
        <v>233</v>
      </c>
    </row>
    <row r="65" spans="1:8">
      <c r="A65" s="92">
        <v>64</v>
      </c>
      <c r="B65" s="92" t="s">
        <v>93</v>
      </c>
      <c r="C65" s="92" t="s">
        <v>94</v>
      </c>
      <c r="D65" s="92" t="s">
        <v>101</v>
      </c>
      <c r="E65" s="92" t="s">
        <v>96</v>
      </c>
      <c r="F65" s="92">
        <v>2.2000000000000002</v>
      </c>
      <c r="G65" s="92">
        <v>4</v>
      </c>
      <c r="H65" s="92">
        <v>206</v>
      </c>
    </row>
    <row r="66" spans="1:8">
      <c r="A66" s="92">
        <v>65</v>
      </c>
      <c r="B66" s="92" t="s">
        <v>100</v>
      </c>
      <c r="C66" s="92" t="s">
        <v>94</v>
      </c>
      <c r="D66" s="92" t="s">
        <v>95</v>
      </c>
      <c r="E66" s="92" t="s">
        <v>96</v>
      </c>
      <c r="F66" s="92">
        <v>2</v>
      </c>
      <c r="G66" s="92">
        <v>6</v>
      </c>
      <c r="H66" s="92">
        <v>160</v>
      </c>
    </row>
    <row r="67" spans="1:8">
      <c r="A67" s="92">
        <v>66</v>
      </c>
      <c r="B67" s="92" t="s">
        <v>93</v>
      </c>
      <c r="C67" s="92" t="s">
        <v>94</v>
      </c>
      <c r="D67" s="92" t="s">
        <v>101</v>
      </c>
      <c r="E67" s="92" t="s">
        <v>96</v>
      </c>
      <c r="F67" s="92">
        <v>2.4</v>
      </c>
      <c r="G67" s="92">
        <v>5</v>
      </c>
      <c r="H67" s="92">
        <v>190</v>
      </c>
    </row>
    <row r="68" spans="1:8">
      <c r="A68" s="92">
        <v>67</v>
      </c>
      <c r="B68" s="92" t="s">
        <v>93</v>
      </c>
      <c r="C68" s="92" t="s">
        <v>97</v>
      </c>
      <c r="D68" s="92" t="s">
        <v>101</v>
      </c>
      <c r="E68" s="92" t="s">
        <v>98</v>
      </c>
      <c r="F68" s="92">
        <v>1.6</v>
      </c>
      <c r="G68" s="92">
        <v>4</v>
      </c>
      <c r="H68" s="92">
        <v>256</v>
      </c>
    </row>
    <row r="69" spans="1:8">
      <c r="A69" s="92">
        <v>68</v>
      </c>
      <c r="B69" s="92" t="s">
        <v>100</v>
      </c>
      <c r="C69" s="92" t="s">
        <v>97</v>
      </c>
      <c r="D69" s="92" t="s">
        <v>95</v>
      </c>
      <c r="E69" s="92" t="s">
        <v>98</v>
      </c>
      <c r="F69" s="92">
        <v>1.5</v>
      </c>
      <c r="G69" s="92">
        <v>5</v>
      </c>
      <c r="H69" s="92">
        <v>250</v>
      </c>
    </row>
    <row r="70" spans="1:8">
      <c r="A70" s="92">
        <v>69</v>
      </c>
      <c r="B70" s="92" t="s">
        <v>93</v>
      </c>
      <c r="C70" s="92" t="s">
        <v>94</v>
      </c>
      <c r="D70" s="92" t="s">
        <v>95</v>
      </c>
      <c r="E70" s="92" t="s">
        <v>98</v>
      </c>
      <c r="F70" s="92">
        <v>1.3</v>
      </c>
      <c r="G70" s="92">
        <v>4</v>
      </c>
      <c r="H70" s="92">
        <v>249</v>
      </c>
    </row>
    <row r="71" spans="1:8">
      <c r="A71" s="92">
        <v>70</v>
      </c>
      <c r="B71" s="92" t="s">
        <v>93</v>
      </c>
      <c r="C71" s="92" t="s">
        <v>97</v>
      </c>
      <c r="D71" s="92" t="s">
        <v>95</v>
      </c>
      <c r="E71" s="92" t="s">
        <v>98</v>
      </c>
      <c r="F71" s="92">
        <v>1.4</v>
      </c>
      <c r="G71" s="92">
        <v>4</v>
      </c>
      <c r="H71" s="92">
        <v>234</v>
      </c>
    </row>
    <row r="72" spans="1:8">
      <c r="A72" s="92">
        <v>71</v>
      </c>
      <c r="B72" s="92" t="s">
        <v>93</v>
      </c>
      <c r="C72" s="92" t="s">
        <v>97</v>
      </c>
      <c r="D72" s="92" t="s">
        <v>95</v>
      </c>
      <c r="E72" s="92" t="s">
        <v>98</v>
      </c>
      <c r="F72" s="92">
        <v>1.8</v>
      </c>
      <c r="G72" s="92">
        <v>4</v>
      </c>
      <c r="H72" s="92">
        <v>266</v>
      </c>
    </row>
    <row r="73" spans="1:8">
      <c r="A73" s="92">
        <v>72</v>
      </c>
      <c r="B73" s="92" t="s">
        <v>93</v>
      </c>
      <c r="C73" s="92" t="s">
        <v>97</v>
      </c>
      <c r="D73" s="92" t="s">
        <v>95</v>
      </c>
      <c r="E73" s="92" t="s">
        <v>96</v>
      </c>
      <c r="F73" s="92">
        <v>1.6</v>
      </c>
      <c r="G73" s="92">
        <v>4</v>
      </c>
      <c r="H73" s="92">
        <v>250</v>
      </c>
    </row>
    <row r="74" spans="1:8">
      <c r="A74" s="92">
        <v>73</v>
      </c>
      <c r="B74" s="92" t="s">
        <v>93</v>
      </c>
      <c r="C74" s="92" t="s">
        <v>94</v>
      </c>
      <c r="D74" s="92" t="s">
        <v>95</v>
      </c>
      <c r="E74" s="92" t="s">
        <v>96</v>
      </c>
      <c r="F74" s="92">
        <v>1.4</v>
      </c>
      <c r="G74" s="92">
        <v>3</v>
      </c>
      <c r="H74" s="92">
        <v>337</v>
      </c>
    </row>
    <row r="75" spans="1:8">
      <c r="A75" s="92">
        <v>74</v>
      </c>
      <c r="B75" s="92" t="s">
        <v>93</v>
      </c>
      <c r="C75" s="92" t="s">
        <v>97</v>
      </c>
      <c r="D75" s="92" t="s">
        <v>95</v>
      </c>
      <c r="E75" s="92" t="s">
        <v>98</v>
      </c>
      <c r="F75" s="92">
        <v>1.6</v>
      </c>
      <c r="G75" s="92">
        <v>3</v>
      </c>
      <c r="H75" s="92">
        <v>263</v>
      </c>
    </row>
    <row r="76" spans="1:8">
      <c r="A76" s="92">
        <v>75</v>
      </c>
      <c r="B76" s="92" t="s">
        <v>100</v>
      </c>
      <c r="C76" s="92" t="s">
        <v>94</v>
      </c>
      <c r="D76" s="92" t="s">
        <v>95</v>
      </c>
      <c r="E76" s="92" t="s">
        <v>96</v>
      </c>
      <c r="F76" s="92">
        <v>2.4</v>
      </c>
      <c r="G76" s="92">
        <v>4</v>
      </c>
      <c r="H76" s="92">
        <v>255</v>
      </c>
    </row>
    <row r="77" spans="1:8">
      <c r="A77" s="92">
        <v>76</v>
      </c>
      <c r="B77" s="92" t="s">
        <v>93</v>
      </c>
      <c r="C77" s="92" t="s">
        <v>94</v>
      </c>
      <c r="D77" s="92" t="s">
        <v>95</v>
      </c>
      <c r="E77" s="92" t="s">
        <v>98</v>
      </c>
      <c r="F77" s="92">
        <v>2</v>
      </c>
      <c r="G77" s="92">
        <v>5</v>
      </c>
      <c r="H77" s="92">
        <v>215</v>
      </c>
    </row>
    <row r="78" spans="1:8">
      <c r="A78" s="92">
        <v>77</v>
      </c>
      <c r="B78" s="92" t="s">
        <v>100</v>
      </c>
      <c r="C78" s="92" t="s">
        <v>97</v>
      </c>
      <c r="D78" s="92" t="s">
        <v>95</v>
      </c>
      <c r="E78" s="92" t="s">
        <v>98</v>
      </c>
      <c r="F78" s="92">
        <v>2.1</v>
      </c>
      <c r="G78" s="92">
        <v>5</v>
      </c>
      <c r="H78" s="92">
        <v>193</v>
      </c>
    </row>
    <row r="79" spans="1:8">
      <c r="A79" s="92">
        <v>78</v>
      </c>
      <c r="B79" s="92" t="s">
        <v>93</v>
      </c>
      <c r="C79" s="92" t="s">
        <v>94</v>
      </c>
      <c r="D79" s="92" t="s">
        <v>101</v>
      </c>
      <c r="E79" s="92" t="s">
        <v>96</v>
      </c>
      <c r="F79" s="92">
        <v>1.9</v>
      </c>
      <c r="G79" s="92">
        <v>4</v>
      </c>
      <c r="H79" s="92">
        <v>235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CD83-3599-4226-B0D8-04E7110B4BCA}">
  <dimension ref="A1:G12"/>
  <sheetViews>
    <sheetView workbookViewId="0">
      <selection activeCell="D14" sqref="D14"/>
    </sheetView>
  </sheetViews>
  <sheetFormatPr defaultColWidth="8.7109375" defaultRowHeight="15"/>
  <cols>
    <col min="1" max="16384" width="8.7109375" style="33"/>
  </cols>
  <sheetData>
    <row r="1" spans="1:7">
      <c r="A1" s="33" t="s">
        <v>102</v>
      </c>
    </row>
    <row r="2" spans="1:7">
      <c r="A2" s="33" t="s">
        <v>103</v>
      </c>
      <c r="G2" s="93"/>
    </row>
    <row r="3" spans="1:7">
      <c r="A3" s="33" t="s">
        <v>104</v>
      </c>
      <c r="G3" s="93"/>
    </row>
    <row r="4" spans="1:7">
      <c r="A4" s="33" t="s">
        <v>105</v>
      </c>
      <c r="G4" s="93"/>
    </row>
    <row r="5" spans="1:7">
      <c r="A5" s="33" t="s">
        <v>106</v>
      </c>
      <c r="G5" s="94"/>
    </row>
    <row r="6" spans="1:7">
      <c r="A6" s="33" t="s">
        <v>112</v>
      </c>
      <c r="G6" s="94"/>
    </row>
    <row r="8" spans="1:7">
      <c r="A8" s="33" t="s">
        <v>107</v>
      </c>
    </row>
    <row r="9" spans="1:7">
      <c r="A9" s="33" t="s">
        <v>108</v>
      </c>
    </row>
    <row r="10" spans="1:7">
      <c r="A10" s="33" t="s">
        <v>109</v>
      </c>
    </row>
    <row r="11" spans="1:7">
      <c r="A11" s="33" t="s">
        <v>110</v>
      </c>
    </row>
    <row r="12" spans="1:7">
      <c r="A12" s="33" t="s">
        <v>111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8168-2285-48DC-8595-40A8FC5DFDFB}">
  <dimension ref="B2:F599"/>
  <sheetViews>
    <sheetView workbookViewId="0">
      <selection activeCell="K16" sqref="K16"/>
    </sheetView>
  </sheetViews>
  <sheetFormatPr defaultColWidth="9.140625" defaultRowHeight="12.75"/>
  <cols>
    <col min="1" max="1" width="3.7109375" style="97" customWidth="1"/>
    <col min="2" max="2" width="9.140625" style="97"/>
    <col min="3" max="3" width="10.42578125" style="97" bestFit="1" customWidth="1"/>
    <col min="4" max="4" width="12.140625" style="97" customWidth="1"/>
    <col min="5" max="16384" width="9.140625" style="97"/>
  </cols>
  <sheetData>
    <row r="2" spans="2:6">
      <c r="B2" s="95" t="s">
        <v>113</v>
      </c>
      <c r="C2" s="96" t="s">
        <v>114</v>
      </c>
      <c r="D2" s="96" t="s">
        <v>115</v>
      </c>
      <c r="E2" s="95" t="s">
        <v>116</v>
      </c>
      <c r="F2" s="95" t="s">
        <v>117</v>
      </c>
    </row>
    <row r="3" spans="2:6">
      <c r="B3" s="98">
        <v>44627</v>
      </c>
      <c r="C3" s="97" t="s">
        <v>118</v>
      </c>
      <c r="D3" s="97" t="s">
        <v>119</v>
      </c>
      <c r="E3" s="99">
        <v>30</v>
      </c>
      <c r="F3" s="97">
        <v>11200</v>
      </c>
    </row>
    <row r="4" spans="2:6">
      <c r="B4" s="98">
        <v>44627</v>
      </c>
      <c r="C4" s="97" t="s">
        <v>120</v>
      </c>
      <c r="D4" s="97" t="s">
        <v>121</v>
      </c>
      <c r="E4" s="97">
        <v>5</v>
      </c>
      <c r="F4" s="97">
        <v>11400</v>
      </c>
    </row>
    <row r="5" spans="2:6">
      <c r="B5" s="98">
        <v>44627</v>
      </c>
      <c r="C5" s="97" t="s">
        <v>122</v>
      </c>
      <c r="D5" s="97" t="s">
        <v>123</v>
      </c>
      <c r="E5" s="99">
        <v>8</v>
      </c>
      <c r="F5" s="97">
        <v>48000</v>
      </c>
    </row>
    <row r="6" spans="2:6">
      <c r="B6" s="98">
        <v>44627</v>
      </c>
      <c r="C6" s="97" t="s">
        <v>124</v>
      </c>
      <c r="D6" s="97" t="s">
        <v>125</v>
      </c>
      <c r="E6" s="97">
        <v>11</v>
      </c>
      <c r="F6" s="97">
        <v>8490</v>
      </c>
    </row>
    <row r="7" spans="2:6">
      <c r="B7" s="98">
        <v>44627</v>
      </c>
      <c r="C7" s="97" t="s">
        <v>126</v>
      </c>
      <c r="D7" s="97" t="s">
        <v>127</v>
      </c>
      <c r="E7" s="97">
        <v>2</v>
      </c>
      <c r="F7" s="97">
        <v>9400</v>
      </c>
    </row>
    <row r="8" spans="2:6">
      <c r="B8" s="98">
        <v>44627</v>
      </c>
      <c r="C8" s="97" t="s">
        <v>128</v>
      </c>
      <c r="D8" s="97" t="s">
        <v>129</v>
      </c>
      <c r="E8" s="97">
        <v>1</v>
      </c>
      <c r="F8" s="97">
        <v>152000</v>
      </c>
    </row>
    <row r="9" spans="2:6">
      <c r="B9" s="98">
        <v>44627</v>
      </c>
      <c r="C9" s="97" t="s">
        <v>130</v>
      </c>
      <c r="D9" s="97" t="s">
        <v>119</v>
      </c>
      <c r="E9" s="97">
        <v>6</v>
      </c>
      <c r="F9" s="97">
        <v>11200</v>
      </c>
    </row>
    <row r="10" spans="2:6">
      <c r="B10" s="98">
        <v>44628</v>
      </c>
      <c r="C10" s="97" t="s">
        <v>131</v>
      </c>
      <c r="D10" s="97" t="s">
        <v>121</v>
      </c>
      <c r="E10" s="97">
        <v>11</v>
      </c>
      <c r="F10" s="97">
        <v>11400</v>
      </c>
    </row>
    <row r="11" spans="2:6">
      <c r="B11" s="98">
        <v>44628</v>
      </c>
      <c r="C11" s="97" t="s">
        <v>132</v>
      </c>
      <c r="D11" s="97" t="s">
        <v>129</v>
      </c>
      <c r="E11" s="99">
        <v>3</v>
      </c>
      <c r="F11" s="97">
        <v>152000</v>
      </c>
    </row>
    <row r="12" spans="2:6">
      <c r="B12" s="98">
        <v>44628</v>
      </c>
      <c r="C12" s="97" t="s">
        <v>133</v>
      </c>
      <c r="D12" s="97" t="s">
        <v>119</v>
      </c>
      <c r="E12" s="97">
        <v>24</v>
      </c>
      <c r="F12" s="97">
        <v>11200</v>
      </c>
    </row>
    <row r="13" spans="2:6">
      <c r="B13" s="98">
        <v>44628</v>
      </c>
      <c r="C13" s="97" t="s">
        <v>124</v>
      </c>
      <c r="D13" s="97" t="s">
        <v>123</v>
      </c>
      <c r="E13" s="97">
        <v>5</v>
      </c>
      <c r="F13" s="97">
        <v>48000</v>
      </c>
    </row>
    <row r="14" spans="2:6">
      <c r="B14" s="98">
        <v>44628</v>
      </c>
      <c r="C14" s="97" t="s">
        <v>126</v>
      </c>
      <c r="D14" s="97" t="s">
        <v>123</v>
      </c>
      <c r="E14" s="99">
        <v>2</v>
      </c>
      <c r="F14" s="97">
        <v>48000</v>
      </c>
    </row>
    <row r="15" spans="2:6">
      <c r="B15" s="98">
        <v>44628</v>
      </c>
      <c r="C15" s="97" t="s">
        <v>128</v>
      </c>
      <c r="D15" s="97" t="s">
        <v>125</v>
      </c>
      <c r="E15" s="97">
        <v>5</v>
      </c>
      <c r="F15" s="97">
        <v>8490</v>
      </c>
    </row>
    <row r="16" spans="2:6">
      <c r="B16" s="98">
        <v>44629</v>
      </c>
      <c r="C16" s="97" t="s">
        <v>130</v>
      </c>
      <c r="D16" s="97" t="s">
        <v>127</v>
      </c>
      <c r="E16" s="99">
        <v>2</v>
      </c>
      <c r="F16" s="97">
        <v>9400</v>
      </c>
    </row>
    <row r="17" spans="2:6">
      <c r="B17" s="98">
        <v>44629</v>
      </c>
      <c r="C17" s="97" t="s">
        <v>132</v>
      </c>
      <c r="D17" s="97" t="s">
        <v>129</v>
      </c>
      <c r="E17" s="97">
        <v>8</v>
      </c>
      <c r="F17" s="97">
        <v>152000</v>
      </c>
    </row>
    <row r="18" spans="2:6">
      <c r="B18" s="98">
        <v>44629</v>
      </c>
      <c r="C18" s="97" t="s">
        <v>133</v>
      </c>
      <c r="D18" s="97" t="s">
        <v>127</v>
      </c>
      <c r="E18" s="97">
        <v>3</v>
      </c>
      <c r="F18" s="97">
        <v>9400</v>
      </c>
    </row>
    <row r="19" spans="2:6">
      <c r="B19" s="98">
        <v>44629</v>
      </c>
      <c r="C19" s="97" t="s">
        <v>124</v>
      </c>
      <c r="D19" s="97" t="s">
        <v>129</v>
      </c>
      <c r="E19" s="97">
        <v>4</v>
      </c>
      <c r="F19" s="97">
        <v>152000</v>
      </c>
    </row>
    <row r="20" spans="2:6">
      <c r="B20" s="98">
        <v>44629</v>
      </c>
      <c r="C20" s="97" t="s">
        <v>126</v>
      </c>
      <c r="D20" s="97" t="s">
        <v>119</v>
      </c>
      <c r="E20" s="99">
        <v>10</v>
      </c>
      <c r="F20" s="97">
        <v>11200</v>
      </c>
    </row>
    <row r="21" spans="2:6">
      <c r="B21" s="98">
        <v>44630</v>
      </c>
      <c r="C21" s="97" t="s">
        <v>128</v>
      </c>
      <c r="D21" s="97" t="s">
        <v>121</v>
      </c>
      <c r="E21" s="99">
        <v>8</v>
      </c>
      <c r="F21" s="97">
        <v>11400</v>
      </c>
    </row>
    <row r="22" spans="2:6">
      <c r="B22" s="98">
        <v>44630</v>
      </c>
      <c r="C22" s="97" t="s">
        <v>130</v>
      </c>
      <c r="D22" s="97" t="s">
        <v>123</v>
      </c>
      <c r="E22" s="97">
        <v>2</v>
      </c>
      <c r="F22" s="97">
        <v>48000</v>
      </c>
    </row>
    <row r="23" spans="2:6">
      <c r="B23" s="98">
        <v>44630</v>
      </c>
      <c r="C23" s="97" t="s">
        <v>132</v>
      </c>
      <c r="D23" s="97" t="s">
        <v>129</v>
      </c>
      <c r="E23" s="97">
        <v>3</v>
      </c>
      <c r="F23" s="97">
        <v>152000</v>
      </c>
    </row>
    <row r="24" spans="2:6">
      <c r="B24" s="98">
        <v>44631</v>
      </c>
      <c r="C24" s="97" t="s">
        <v>133</v>
      </c>
      <c r="D24" s="97" t="s">
        <v>119</v>
      </c>
      <c r="E24" s="97">
        <v>5</v>
      </c>
      <c r="F24" s="97">
        <v>11200</v>
      </c>
    </row>
    <row r="25" spans="2:6">
      <c r="B25" s="98">
        <v>44631</v>
      </c>
      <c r="C25" s="97" t="s">
        <v>130</v>
      </c>
      <c r="D25" s="97" t="s">
        <v>121</v>
      </c>
      <c r="E25" s="97">
        <v>1</v>
      </c>
      <c r="F25" s="97">
        <v>11400</v>
      </c>
    </row>
    <row r="26" spans="2:6">
      <c r="B26" s="98">
        <v>44631</v>
      </c>
      <c r="C26" s="97" t="s">
        <v>131</v>
      </c>
      <c r="D26" s="97" t="s">
        <v>123</v>
      </c>
      <c r="E26" s="97">
        <v>4</v>
      </c>
      <c r="F26" s="97">
        <v>48000</v>
      </c>
    </row>
    <row r="27" spans="2:6">
      <c r="B27" s="98">
        <v>44631</v>
      </c>
      <c r="C27" s="97" t="s">
        <v>124</v>
      </c>
      <c r="D27" s="97" t="s">
        <v>123</v>
      </c>
      <c r="E27" s="99">
        <v>2</v>
      </c>
      <c r="F27" s="97">
        <v>48000</v>
      </c>
    </row>
    <row r="28" spans="2:6">
      <c r="B28" s="98">
        <v>44631</v>
      </c>
      <c r="C28" s="97" t="s">
        <v>126</v>
      </c>
      <c r="D28" s="97" t="s">
        <v>125</v>
      </c>
      <c r="E28" s="99">
        <v>3</v>
      </c>
      <c r="F28" s="97">
        <v>8490</v>
      </c>
    </row>
    <row r="29" spans="2:6">
      <c r="B29" s="98">
        <v>44634</v>
      </c>
      <c r="C29" s="97" t="s">
        <v>126</v>
      </c>
      <c r="D29" s="97" t="s">
        <v>127</v>
      </c>
      <c r="E29" s="97">
        <v>2</v>
      </c>
      <c r="F29" s="97">
        <v>9400</v>
      </c>
    </row>
    <row r="30" spans="2:6">
      <c r="B30" s="98">
        <v>44634</v>
      </c>
      <c r="C30" s="97" t="s">
        <v>128</v>
      </c>
      <c r="D30" s="97" t="s">
        <v>129</v>
      </c>
      <c r="E30" s="99">
        <v>2</v>
      </c>
      <c r="F30" s="97">
        <v>152000</v>
      </c>
    </row>
    <row r="31" spans="2:6">
      <c r="B31" s="98">
        <v>44634</v>
      </c>
      <c r="C31" s="97" t="s">
        <v>130</v>
      </c>
      <c r="D31" s="97" t="s">
        <v>129</v>
      </c>
      <c r="E31" s="97">
        <v>1</v>
      </c>
      <c r="F31" s="97">
        <v>152000</v>
      </c>
    </row>
    <row r="32" spans="2:6">
      <c r="B32" s="98">
        <v>44635</v>
      </c>
      <c r="C32" s="97" t="s">
        <v>130</v>
      </c>
      <c r="D32" s="97" t="s">
        <v>119</v>
      </c>
      <c r="E32" s="97">
        <v>2</v>
      </c>
      <c r="F32" s="97">
        <v>11200</v>
      </c>
    </row>
    <row r="33" spans="2:6">
      <c r="B33" s="98">
        <v>44636</v>
      </c>
      <c r="C33" s="97" t="s">
        <v>132</v>
      </c>
      <c r="D33" s="97" t="s">
        <v>121</v>
      </c>
      <c r="E33" s="97">
        <v>3</v>
      </c>
      <c r="F33" s="97">
        <v>11400</v>
      </c>
    </row>
    <row r="34" spans="2:6">
      <c r="B34" s="98">
        <v>44637</v>
      </c>
      <c r="C34" s="97" t="s">
        <v>133</v>
      </c>
      <c r="D34" s="97" t="s">
        <v>123</v>
      </c>
      <c r="E34" s="97">
        <v>19</v>
      </c>
      <c r="F34" s="97">
        <v>48000</v>
      </c>
    </row>
    <row r="35" spans="2:6">
      <c r="B35" s="98">
        <v>44637</v>
      </c>
      <c r="C35" s="97" t="s">
        <v>124</v>
      </c>
      <c r="D35" s="97" t="s">
        <v>123</v>
      </c>
      <c r="E35" s="97">
        <v>3</v>
      </c>
      <c r="F35" s="97">
        <v>48000</v>
      </c>
    </row>
    <row r="36" spans="2:6">
      <c r="B36" s="98">
        <v>44637</v>
      </c>
      <c r="C36" s="97" t="s">
        <v>126</v>
      </c>
      <c r="D36" s="97" t="s">
        <v>125</v>
      </c>
      <c r="E36" s="99">
        <v>2</v>
      </c>
      <c r="F36" s="97">
        <v>8490</v>
      </c>
    </row>
    <row r="37" spans="2:6">
      <c r="B37" s="98">
        <v>44637</v>
      </c>
      <c r="C37" s="97" t="s">
        <v>128</v>
      </c>
      <c r="D37" s="97" t="s">
        <v>127</v>
      </c>
      <c r="E37" s="97">
        <v>4</v>
      </c>
      <c r="F37" s="97">
        <v>9400</v>
      </c>
    </row>
    <row r="38" spans="2:6">
      <c r="B38" s="98">
        <v>44637</v>
      </c>
      <c r="C38" s="97" t="s">
        <v>130</v>
      </c>
      <c r="D38" s="97" t="s">
        <v>129</v>
      </c>
      <c r="E38" s="99">
        <v>4</v>
      </c>
      <c r="F38" s="97">
        <v>152000</v>
      </c>
    </row>
    <row r="39" spans="2:6">
      <c r="B39" s="98">
        <v>44637</v>
      </c>
      <c r="C39" s="97" t="s">
        <v>133</v>
      </c>
      <c r="D39" s="97" t="s">
        <v>127</v>
      </c>
      <c r="E39" s="97">
        <v>4</v>
      </c>
      <c r="F39" s="97">
        <v>9400</v>
      </c>
    </row>
    <row r="40" spans="2:6">
      <c r="B40" s="98">
        <v>44638</v>
      </c>
      <c r="C40" s="97" t="s">
        <v>124</v>
      </c>
      <c r="D40" s="97" t="s">
        <v>127</v>
      </c>
      <c r="E40" s="97">
        <v>8</v>
      </c>
      <c r="F40" s="97">
        <v>9400</v>
      </c>
    </row>
    <row r="41" spans="2:6">
      <c r="B41" s="98">
        <v>44638</v>
      </c>
      <c r="C41" s="97" t="s">
        <v>126</v>
      </c>
      <c r="D41" s="97" t="s">
        <v>129</v>
      </c>
      <c r="E41" s="97">
        <v>11</v>
      </c>
      <c r="F41" s="97">
        <v>152000</v>
      </c>
    </row>
    <row r="42" spans="2:6">
      <c r="B42" s="98">
        <v>44638</v>
      </c>
      <c r="C42" s="97" t="s">
        <v>128</v>
      </c>
      <c r="D42" s="97" t="s">
        <v>119</v>
      </c>
      <c r="E42" s="97">
        <v>30</v>
      </c>
      <c r="F42" s="97">
        <v>11200</v>
      </c>
    </row>
    <row r="43" spans="2:6">
      <c r="B43" s="98">
        <v>44638</v>
      </c>
      <c r="C43" s="97" t="s">
        <v>130</v>
      </c>
      <c r="D43" s="97" t="s">
        <v>121</v>
      </c>
      <c r="E43" s="97">
        <v>30</v>
      </c>
      <c r="F43" s="97">
        <v>11400</v>
      </c>
    </row>
    <row r="44" spans="2:6">
      <c r="B44" s="98">
        <v>44641</v>
      </c>
      <c r="C44" s="97" t="s">
        <v>132</v>
      </c>
      <c r="D44" s="97" t="s">
        <v>123</v>
      </c>
      <c r="E44" s="99">
        <v>5</v>
      </c>
      <c r="F44" s="97">
        <v>48000</v>
      </c>
    </row>
    <row r="45" spans="2:6">
      <c r="B45" s="98">
        <v>44641</v>
      </c>
      <c r="C45" s="97" t="s">
        <v>124</v>
      </c>
      <c r="D45" s="97" t="s">
        <v>123</v>
      </c>
      <c r="E45" s="97">
        <v>2</v>
      </c>
      <c r="F45" s="97">
        <v>48000</v>
      </c>
    </row>
    <row r="46" spans="2:6">
      <c r="B46" s="98">
        <v>44641</v>
      </c>
      <c r="C46" s="97" t="s">
        <v>118</v>
      </c>
      <c r="D46" s="97" t="s">
        <v>125</v>
      </c>
      <c r="E46" s="97">
        <v>2</v>
      </c>
      <c r="F46" s="97">
        <v>8490</v>
      </c>
    </row>
    <row r="47" spans="2:6">
      <c r="B47" s="98">
        <v>44642</v>
      </c>
      <c r="C47" s="97" t="s">
        <v>120</v>
      </c>
      <c r="D47" s="97" t="s">
        <v>125</v>
      </c>
      <c r="E47" s="97">
        <v>3</v>
      </c>
      <c r="F47" s="97">
        <v>8490</v>
      </c>
    </row>
    <row r="48" spans="2:6">
      <c r="B48" s="98">
        <v>44642</v>
      </c>
      <c r="C48" s="97" t="s">
        <v>122</v>
      </c>
      <c r="D48" s="97" t="s">
        <v>127</v>
      </c>
      <c r="E48" s="97">
        <v>50</v>
      </c>
      <c r="F48" s="97">
        <v>9400</v>
      </c>
    </row>
    <row r="49" spans="2:6">
      <c r="B49" s="98">
        <v>44642</v>
      </c>
      <c r="C49" s="97" t="s">
        <v>124</v>
      </c>
      <c r="D49" s="97" t="s">
        <v>129</v>
      </c>
      <c r="E49" s="97">
        <v>1</v>
      </c>
      <c r="F49" s="97">
        <v>152000</v>
      </c>
    </row>
    <row r="50" spans="2:6">
      <c r="B50" s="98">
        <v>44643</v>
      </c>
      <c r="C50" s="97" t="s">
        <v>126</v>
      </c>
      <c r="D50" s="97" t="s">
        <v>127</v>
      </c>
      <c r="E50" s="99">
        <v>30</v>
      </c>
      <c r="F50" s="97">
        <v>9400</v>
      </c>
    </row>
    <row r="51" spans="2:6">
      <c r="B51" s="98">
        <v>44643</v>
      </c>
      <c r="C51" s="97" t="s">
        <v>128</v>
      </c>
      <c r="D51" s="97" t="s">
        <v>127</v>
      </c>
      <c r="E51" s="97">
        <v>12</v>
      </c>
      <c r="F51" s="97">
        <v>9400</v>
      </c>
    </row>
    <row r="52" spans="2:6">
      <c r="B52" s="98">
        <v>44643</v>
      </c>
      <c r="C52" s="97" t="s">
        <v>130</v>
      </c>
      <c r="D52" s="97" t="s">
        <v>129</v>
      </c>
      <c r="E52" s="99">
        <v>2</v>
      </c>
      <c r="F52" s="97">
        <v>152000</v>
      </c>
    </row>
    <row r="53" spans="2:6">
      <c r="B53" s="98">
        <v>44643</v>
      </c>
      <c r="C53" s="97" t="s">
        <v>132</v>
      </c>
      <c r="D53" s="97" t="s">
        <v>119</v>
      </c>
      <c r="E53" s="97">
        <v>15</v>
      </c>
      <c r="F53" s="97">
        <v>11200</v>
      </c>
    </row>
    <row r="54" spans="2:6">
      <c r="B54" s="98">
        <v>44643</v>
      </c>
      <c r="C54" s="97" t="s">
        <v>133</v>
      </c>
      <c r="D54" s="97" t="s">
        <v>119</v>
      </c>
      <c r="E54" s="97">
        <v>5</v>
      </c>
      <c r="F54" s="97">
        <v>11200</v>
      </c>
    </row>
    <row r="55" spans="2:6">
      <c r="B55" s="98">
        <v>44643</v>
      </c>
      <c r="C55" s="97" t="s">
        <v>131</v>
      </c>
      <c r="D55" s="97" t="s">
        <v>119</v>
      </c>
      <c r="E55" s="99">
        <v>10</v>
      </c>
      <c r="F55" s="97">
        <v>11200</v>
      </c>
    </row>
    <row r="56" spans="2:6">
      <c r="B56" s="98">
        <v>44644</v>
      </c>
      <c r="C56" s="97" t="s">
        <v>118</v>
      </c>
      <c r="D56" s="97" t="s">
        <v>119</v>
      </c>
      <c r="E56" s="97">
        <v>15</v>
      </c>
      <c r="F56" s="97">
        <v>11200</v>
      </c>
    </row>
    <row r="57" spans="2:6">
      <c r="B57" s="98">
        <v>44644</v>
      </c>
      <c r="C57" s="97" t="s">
        <v>120</v>
      </c>
      <c r="D57" s="97" t="s">
        <v>125</v>
      </c>
      <c r="E57" s="97">
        <v>2</v>
      </c>
      <c r="F57" s="97">
        <v>8490</v>
      </c>
    </row>
    <row r="58" spans="2:6">
      <c r="B58" s="98">
        <v>44644</v>
      </c>
      <c r="C58" s="97" t="s">
        <v>130</v>
      </c>
      <c r="D58" s="97" t="s">
        <v>123</v>
      </c>
      <c r="E58" s="97">
        <v>1</v>
      </c>
      <c r="F58" s="97">
        <v>48000</v>
      </c>
    </row>
    <row r="59" spans="2:6">
      <c r="B59" s="98">
        <v>44644</v>
      </c>
      <c r="C59" s="97" t="s">
        <v>122</v>
      </c>
      <c r="D59" s="97" t="s">
        <v>127</v>
      </c>
      <c r="E59" s="97">
        <v>2</v>
      </c>
      <c r="F59" s="97">
        <v>9400</v>
      </c>
    </row>
    <row r="60" spans="2:6">
      <c r="B60" s="98">
        <v>44645</v>
      </c>
      <c r="C60" s="97" t="s">
        <v>126</v>
      </c>
      <c r="D60" s="97" t="s">
        <v>129</v>
      </c>
      <c r="E60" s="97">
        <v>1</v>
      </c>
      <c r="F60" s="97">
        <v>152000</v>
      </c>
    </row>
    <row r="61" spans="2:6">
      <c r="B61" s="98">
        <v>44645</v>
      </c>
      <c r="C61" s="97" t="s">
        <v>128</v>
      </c>
      <c r="D61" s="97" t="s">
        <v>127</v>
      </c>
      <c r="E61" s="97">
        <v>5</v>
      </c>
      <c r="F61" s="97">
        <v>9400</v>
      </c>
    </row>
    <row r="62" spans="2:6">
      <c r="B62" s="98">
        <v>44645</v>
      </c>
      <c r="C62" s="97" t="s">
        <v>130</v>
      </c>
      <c r="D62" s="97" t="s">
        <v>127</v>
      </c>
      <c r="E62" s="99">
        <v>1</v>
      </c>
      <c r="F62" s="97">
        <v>9400</v>
      </c>
    </row>
    <row r="63" spans="2:6">
      <c r="B63" s="98">
        <v>44648</v>
      </c>
      <c r="C63" s="97" t="s">
        <v>132</v>
      </c>
      <c r="D63" s="97" t="s">
        <v>129</v>
      </c>
      <c r="E63" s="97">
        <v>2</v>
      </c>
      <c r="F63" s="97">
        <v>152000</v>
      </c>
    </row>
    <row r="64" spans="2:6">
      <c r="B64" s="98">
        <v>44648</v>
      </c>
      <c r="C64" s="97" t="s">
        <v>133</v>
      </c>
      <c r="D64" s="97" t="s">
        <v>123</v>
      </c>
      <c r="E64" s="97">
        <v>1</v>
      </c>
      <c r="F64" s="97">
        <v>48000</v>
      </c>
    </row>
    <row r="65" spans="2:6">
      <c r="B65" s="98">
        <v>44648</v>
      </c>
      <c r="C65" s="97" t="s">
        <v>124</v>
      </c>
      <c r="D65" s="97" t="s">
        <v>123</v>
      </c>
      <c r="E65" s="97">
        <v>4</v>
      </c>
      <c r="F65" s="97">
        <v>48000</v>
      </c>
    </row>
    <row r="66" spans="2:6">
      <c r="B66" s="98">
        <v>44648</v>
      </c>
      <c r="C66" s="97" t="s">
        <v>118</v>
      </c>
      <c r="D66" s="97" t="s">
        <v>125</v>
      </c>
      <c r="E66" s="97">
        <v>1</v>
      </c>
      <c r="F66" s="97">
        <v>8490</v>
      </c>
    </row>
    <row r="67" spans="2:6">
      <c r="B67" s="98">
        <v>44648</v>
      </c>
      <c r="C67" s="97" t="s">
        <v>118</v>
      </c>
      <c r="D67" s="97" t="s">
        <v>127</v>
      </c>
      <c r="E67" s="97">
        <v>3</v>
      </c>
      <c r="F67" s="97">
        <v>9400</v>
      </c>
    </row>
    <row r="68" spans="2:6">
      <c r="B68" s="98">
        <v>44648</v>
      </c>
      <c r="C68" s="97" t="s">
        <v>120</v>
      </c>
      <c r="D68" s="97" t="s">
        <v>129</v>
      </c>
      <c r="E68" s="99">
        <v>1</v>
      </c>
      <c r="F68" s="97">
        <v>152000</v>
      </c>
    </row>
    <row r="69" spans="2:6">
      <c r="B69" s="98">
        <v>44648</v>
      </c>
      <c r="C69" s="97" t="s">
        <v>122</v>
      </c>
      <c r="D69" s="97" t="s">
        <v>127</v>
      </c>
      <c r="E69" s="97">
        <v>5</v>
      </c>
      <c r="F69" s="97">
        <v>9400</v>
      </c>
    </row>
    <row r="70" spans="2:6">
      <c r="B70" s="98">
        <v>44649</v>
      </c>
      <c r="C70" s="97" t="s">
        <v>132</v>
      </c>
      <c r="D70" s="97" t="s">
        <v>127</v>
      </c>
      <c r="E70" s="99">
        <v>1</v>
      </c>
      <c r="F70" s="97">
        <v>9400</v>
      </c>
    </row>
    <row r="71" spans="2:6">
      <c r="B71" s="98">
        <v>44649</v>
      </c>
      <c r="C71" s="97" t="s">
        <v>133</v>
      </c>
      <c r="D71" s="97" t="s">
        <v>119</v>
      </c>
      <c r="E71" s="97">
        <v>2</v>
      </c>
      <c r="F71" s="97">
        <v>11200</v>
      </c>
    </row>
    <row r="72" spans="2:6">
      <c r="B72" s="98">
        <v>44649</v>
      </c>
      <c r="C72" s="97" t="s">
        <v>124</v>
      </c>
      <c r="D72" s="97" t="s">
        <v>125</v>
      </c>
      <c r="E72" s="99">
        <v>1</v>
      </c>
      <c r="F72" s="97">
        <v>8490</v>
      </c>
    </row>
    <row r="73" spans="2:6">
      <c r="B73" s="98">
        <v>44649</v>
      </c>
      <c r="C73" s="97" t="s">
        <v>126</v>
      </c>
      <c r="D73" s="97" t="s">
        <v>127</v>
      </c>
      <c r="E73" s="97">
        <v>6</v>
      </c>
      <c r="F73" s="97">
        <v>9400</v>
      </c>
    </row>
    <row r="74" spans="2:6">
      <c r="B74" s="98">
        <v>44650</v>
      </c>
      <c r="C74" s="97" t="s">
        <v>128</v>
      </c>
      <c r="D74" s="97" t="s">
        <v>129</v>
      </c>
      <c r="E74" s="97">
        <v>1</v>
      </c>
      <c r="F74" s="97">
        <v>152000</v>
      </c>
    </row>
    <row r="75" spans="2:6">
      <c r="B75" s="98">
        <v>44650</v>
      </c>
      <c r="C75" s="97" t="s">
        <v>130</v>
      </c>
      <c r="D75" s="97" t="s">
        <v>127</v>
      </c>
      <c r="E75" s="97">
        <v>5</v>
      </c>
      <c r="F75" s="97">
        <v>9400</v>
      </c>
    </row>
    <row r="76" spans="2:6">
      <c r="B76" s="98">
        <v>44650</v>
      </c>
      <c r="C76" s="97" t="s">
        <v>132</v>
      </c>
      <c r="D76" s="97" t="s">
        <v>127</v>
      </c>
      <c r="E76" s="97">
        <v>4</v>
      </c>
      <c r="F76" s="97">
        <v>9400</v>
      </c>
    </row>
    <row r="77" spans="2:6">
      <c r="B77" s="98">
        <v>44650</v>
      </c>
      <c r="C77" s="97" t="s">
        <v>133</v>
      </c>
      <c r="D77" s="97" t="s">
        <v>129</v>
      </c>
      <c r="E77" s="97">
        <v>5</v>
      </c>
      <c r="F77" s="97">
        <v>152000</v>
      </c>
    </row>
    <row r="78" spans="2:6">
      <c r="B78" s="98">
        <v>44651</v>
      </c>
      <c r="C78" s="97" t="s">
        <v>130</v>
      </c>
      <c r="D78" s="97" t="s">
        <v>127</v>
      </c>
      <c r="E78" s="99">
        <v>2</v>
      </c>
      <c r="F78" s="97">
        <v>9400</v>
      </c>
    </row>
    <row r="79" spans="2:6">
      <c r="B79" s="98">
        <v>44651</v>
      </c>
      <c r="C79" s="97" t="s">
        <v>131</v>
      </c>
      <c r="D79" s="97" t="s">
        <v>127</v>
      </c>
      <c r="E79" s="99">
        <v>1</v>
      </c>
      <c r="F79" s="97">
        <v>9400</v>
      </c>
    </row>
    <row r="80" spans="2:6">
      <c r="B80" s="98">
        <v>44651</v>
      </c>
      <c r="C80" s="97" t="s">
        <v>124</v>
      </c>
      <c r="D80" s="97" t="s">
        <v>129</v>
      </c>
      <c r="E80" s="97">
        <v>11</v>
      </c>
      <c r="F80" s="97">
        <v>152000</v>
      </c>
    </row>
    <row r="81" spans="2:6">
      <c r="B81" s="98">
        <v>44651</v>
      </c>
      <c r="C81" s="97" t="s">
        <v>118</v>
      </c>
      <c r="D81" s="97" t="s">
        <v>119</v>
      </c>
      <c r="E81" s="97">
        <v>2</v>
      </c>
      <c r="F81" s="97">
        <v>11200</v>
      </c>
    </row>
    <row r="82" spans="2:6">
      <c r="B82" s="98">
        <v>44651</v>
      </c>
      <c r="C82" s="97" t="s">
        <v>120</v>
      </c>
      <c r="D82" s="97" t="s">
        <v>119</v>
      </c>
      <c r="E82" s="97">
        <v>8</v>
      </c>
      <c r="F82" s="97">
        <v>11200</v>
      </c>
    </row>
    <row r="83" spans="2:6">
      <c r="B83" s="98">
        <v>44652</v>
      </c>
      <c r="C83" s="97" t="s">
        <v>126</v>
      </c>
      <c r="D83" s="97" t="s">
        <v>125</v>
      </c>
      <c r="E83" s="99">
        <v>1</v>
      </c>
      <c r="F83" s="97">
        <v>8490</v>
      </c>
    </row>
    <row r="84" spans="2:6">
      <c r="B84" s="98">
        <v>44652</v>
      </c>
      <c r="C84" s="97" t="s">
        <v>122</v>
      </c>
      <c r="D84" s="97" t="s">
        <v>119</v>
      </c>
      <c r="E84" s="97">
        <v>2</v>
      </c>
      <c r="F84" s="97">
        <v>11200</v>
      </c>
    </row>
    <row r="85" spans="2:6">
      <c r="B85" s="98">
        <v>44652</v>
      </c>
      <c r="C85" s="97" t="s">
        <v>124</v>
      </c>
      <c r="D85" s="97" t="s">
        <v>119</v>
      </c>
      <c r="E85" s="97">
        <v>6</v>
      </c>
      <c r="F85" s="97">
        <v>11200</v>
      </c>
    </row>
    <row r="86" spans="2:6">
      <c r="B86" s="98">
        <v>44652</v>
      </c>
      <c r="C86" s="97" t="s">
        <v>126</v>
      </c>
      <c r="D86" s="97" t="s">
        <v>125</v>
      </c>
      <c r="E86" s="99">
        <v>4</v>
      </c>
      <c r="F86" s="97">
        <v>8490</v>
      </c>
    </row>
    <row r="87" spans="2:6">
      <c r="B87" s="98">
        <v>44652</v>
      </c>
      <c r="C87" s="97" t="s">
        <v>118</v>
      </c>
      <c r="D87" s="97" t="s">
        <v>119</v>
      </c>
      <c r="E87" s="99">
        <v>1</v>
      </c>
      <c r="F87" s="97">
        <v>11200</v>
      </c>
    </row>
    <row r="88" spans="2:6">
      <c r="B88" s="98">
        <v>44655</v>
      </c>
      <c r="C88" s="97" t="s">
        <v>120</v>
      </c>
      <c r="D88" s="97" t="s">
        <v>121</v>
      </c>
      <c r="E88" s="97">
        <v>2</v>
      </c>
      <c r="F88" s="97">
        <v>11400</v>
      </c>
    </row>
    <row r="89" spans="2:6">
      <c r="B89" s="98">
        <v>44655</v>
      </c>
      <c r="C89" s="97" t="s">
        <v>126</v>
      </c>
      <c r="D89" s="97" t="s">
        <v>129</v>
      </c>
      <c r="E89" s="97">
        <v>1</v>
      </c>
      <c r="F89" s="97">
        <v>152000</v>
      </c>
    </row>
    <row r="90" spans="2:6">
      <c r="B90" s="98">
        <v>44655</v>
      </c>
      <c r="C90" s="97" t="s">
        <v>122</v>
      </c>
      <c r="D90" s="97" t="s">
        <v>123</v>
      </c>
      <c r="E90" s="97">
        <v>1</v>
      </c>
      <c r="F90" s="97">
        <v>48000</v>
      </c>
    </row>
    <row r="91" spans="2:6">
      <c r="B91" s="98">
        <v>44656</v>
      </c>
      <c r="C91" s="97" t="s">
        <v>124</v>
      </c>
      <c r="D91" s="97" t="s">
        <v>125</v>
      </c>
      <c r="E91" s="97">
        <v>2</v>
      </c>
      <c r="F91" s="97">
        <v>8490</v>
      </c>
    </row>
    <row r="92" spans="2:6">
      <c r="B92" s="98">
        <v>44656</v>
      </c>
      <c r="C92" s="97" t="s">
        <v>126</v>
      </c>
      <c r="D92" s="97" t="s">
        <v>127</v>
      </c>
      <c r="E92" s="99">
        <v>22</v>
      </c>
      <c r="F92" s="97">
        <v>9400</v>
      </c>
    </row>
    <row r="93" spans="2:6">
      <c r="B93" s="98">
        <v>44656</v>
      </c>
      <c r="C93" s="97" t="s">
        <v>130</v>
      </c>
      <c r="D93" s="97" t="s">
        <v>129</v>
      </c>
      <c r="E93" s="99">
        <v>1</v>
      </c>
      <c r="F93" s="97">
        <v>152000</v>
      </c>
    </row>
    <row r="94" spans="2:6">
      <c r="B94" s="98">
        <v>44656</v>
      </c>
      <c r="C94" s="97" t="s">
        <v>132</v>
      </c>
      <c r="D94" s="97" t="s">
        <v>119</v>
      </c>
      <c r="E94" s="97">
        <v>5</v>
      </c>
      <c r="F94" s="97">
        <v>11200</v>
      </c>
    </row>
    <row r="95" spans="2:6">
      <c r="B95" s="98">
        <v>44656</v>
      </c>
      <c r="C95" s="97" t="s">
        <v>133</v>
      </c>
      <c r="D95" s="97" t="s">
        <v>121</v>
      </c>
      <c r="E95" s="99">
        <v>2</v>
      </c>
      <c r="F95" s="97">
        <v>11400</v>
      </c>
    </row>
    <row r="96" spans="2:6">
      <c r="B96" s="98">
        <v>44657</v>
      </c>
      <c r="C96" s="97" t="s">
        <v>130</v>
      </c>
      <c r="D96" s="97" t="s">
        <v>123</v>
      </c>
      <c r="E96" s="97">
        <v>1</v>
      </c>
      <c r="F96" s="97">
        <v>48000</v>
      </c>
    </row>
    <row r="97" spans="2:6">
      <c r="B97" s="98">
        <v>44657</v>
      </c>
      <c r="C97" s="97" t="s">
        <v>131</v>
      </c>
      <c r="D97" s="97" t="s">
        <v>123</v>
      </c>
      <c r="E97" s="97">
        <v>1</v>
      </c>
      <c r="F97" s="97">
        <v>48000</v>
      </c>
    </row>
    <row r="98" spans="2:6">
      <c r="B98" s="98">
        <v>44657</v>
      </c>
      <c r="C98" s="97" t="s">
        <v>124</v>
      </c>
      <c r="D98" s="97" t="s">
        <v>125</v>
      </c>
      <c r="E98" s="97">
        <v>1</v>
      </c>
      <c r="F98" s="97">
        <v>8490</v>
      </c>
    </row>
    <row r="99" spans="2:6">
      <c r="B99" s="98">
        <v>44657</v>
      </c>
      <c r="C99" s="97" t="s">
        <v>126</v>
      </c>
      <c r="D99" s="97" t="s">
        <v>127</v>
      </c>
      <c r="E99" s="97">
        <v>1</v>
      </c>
      <c r="F99" s="97">
        <v>9400</v>
      </c>
    </row>
    <row r="100" spans="2:6">
      <c r="B100" s="98">
        <v>44657</v>
      </c>
      <c r="C100" s="97" t="s">
        <v>132</v>
      </c>
      <c r="D100" s="97" t="s">
        <v>129</v>
      </c>
      <c r="E100" s="97">
        <v>4</v>
      </c>
      <c r="F100" s="97">
        <v>152000</v>
      </c>
    </row>
    <row r="101" spans="2:6">
      <c r="B101" s="98">
        <v>44657</v>
      </c>
      <c r="C101" s="97" t="s">
        <v>133</v>
      </c>
      <c r="D101" s="97" t="s">
        <v>127</v>
      </c>
      <c r="E101" s="97">
        <v>1</v>
      </c>
      <c r="F101" s="97">
        <v>9400</v>
      </c>
    </row>
    <row r="102" spans="2:6">
      <c r="B102" s="98">
        <v>44657</v>
      </c>
      <c r="C102" s="97" t="s">
        <v>124</v>
      </c>
      <c r="D102" s="97" t="s">
        <v>119</v>
      </c>
      <c r="E102" s="97">
        <v>2</v>
      </c>
      <c r="F102" s="97">
        <v>11200</v>
      </c>
    </row>
    <row r="103" spans="2:6">
      <c r="B103" s="98">
        <v>44657</v>
      </c>
      <c r="C103" s="97" t="s">
        <v>126</v>
      </c>
      <c r="D103" s="97" t="s">
        <v>121</v>
      </c>
      <c r="E103" s="97">
        <v>1</v>
      </c>
      <c r="F103" s="97">
        <v>11400</v>
      </c>
    </row>
    <row r="104" spans="2:6">
      <c r="B104" s="98">
        <v>44657</v>
      </c>
      <c r="C104" s="97" t="s">
        <v>128</v>
      </c>
      <c r="D104" s="97" t="s">
        <v>119</v>
      </c>
      <c r="E104" s="97">
        <v>2</v>
      </c>
      <c r="F104" s="97">
        <v>11200</v>
      </c>
    </row>
    <row r="105" spans="2:6">
      <c r="B105" s="98">
        <v>44658</v>
      </c>
      <c r="C105" s="97" t="s">
        <v>130</v>
      </c>
      <c r="D105" s="97" t="s">
        <v>121</v>
      </c>
      <c r="E105" s="97">
        <v>3</v>
      </c>
      <c r="F105" s="97">
        <v>11400</v>
      </c>
    </row>
    <row r="106" spans="2:6">
      <c r="B106" s="98">
        <v>44658</v>
      </c>
      <c r="C106" s="97" t="s">
        <v>132</v>
      </c>
      <c r="D106" s="97" t="s">
        <v>123</v>
      </c>
      <c r="E106" s="97">
        <v>1</v>
      </c>
      <c r="F106" s="97">
        <v>48000</v>
      </c>
    </row>
    <row r="107" spans="2:6">
      <c r="B107" s="98">
        <v>44658</v>
      </c>
      <c r="C107" s="97" t="s">
        <v>133</v>
      </c>
      <c r="D107" s="97" t="s">
        <v>123</v>
      </c>
      <c r="E107" s="99">
        <v>2</v>
      </c>
      <c r="F107" s="97">
        <v>48000</v>
      </c>
    </row>
    <row r="108" spans="2:6">
      <c r="B108" s="98">
        <v>44659</v>
      </c>
      <c r="C108" s="97" t="s">
        <v>118</v>
      </c>
      <c r="D108" s="97" t="s">
        <v>125</v>
      </c>
      <c r="E108" s="97">
        <v>5</v>
      </c>
      <c r="F108" s="97">
        <v>8490</v>
      </c>
    </row>
    <row r="109" spans="2:6">
      <c r="B109" s="98">
        <v>44659</v>
      </c>
      <c r="C109" s="97" t="s">
        <v>120</v>
      </c>
      <c r="D109" s="97" t="s">
        <v>127</v>
      </c>
      <c r="E109" s="99">
        <v>10</v>
      </c>
      <c r="F109" s="97">
        <v>9400</v>
      </c>
    </row>
    <row r="110" spans="2:6">
      <c r="B110" s="98">
        <v>44659</v>
      </c>
      <c r="C110" s="97" t="s">
        <v>122</v>
      </c>
      <c r="D110" s="97" t="s">
        <v>127</v>
      </c>
      <c r="E110" s="97">
        <v>2</v>
      </c>
      <c r="F110" s="97">
        <v>9400</v>
      </c>
    </row>
    <row r="111" spans="2:6">
      <c r="B111" s="98">
        <v>44659</v>
      </c>
      <c r="C111" s="97" t="s">
        <v>124</v>
      </c>
      <c r="D111" s="97" t="s">
        <v>129</v>
      </c>
      <c r="E111" s="97">
        <v>1</v>
      </c>
      <c r="F111" s="97">
        <v>152000</v>
      </c>
    </row>
    <row r="112" spans="2:6">
      <c r="B112" s="98">
        <v>44659</v>
      </c>
      <c r="C112" s="97" t="s">
        <v>126</v>
      </c>
      <c r="D112" s="97" t="s">
        <v>127</v>
      </c>
      <c r="E112" s="97">
        <v>1</v>
      </c>
      <c r="F112" s="97">
        <v>9400</v>
      </c>
    </row>
    <row r="113" spans="2:6">
      <c r="B113" s="98">
        <v>44659</v>
      </c>
      <c r="C113" s="97" t="s">
        <v>128</v>
      </c>
      <c r="D113" s="97" t="s">
        <v>119</v>
      </c>
      <c r="E113" s="99">
        <v>1</v>
      </c>
      <c r="F113" s="97">
        <v>11200</v>
      </c>
    </row>
    <row r="114" spans="2:6">
      <c r="B114" s="98">
        <v>44662</v>
      </c>
      <c r="C114" s="97" t="s">
        <v>130</v>
      </c>
      <c r="D114" s="97" t="s">
        <v>127</v>
      </c>
      <c r="E114" s="97">
        <v>1</v>
      </c>
      <c r="F114" s="97">
        <v>9400</v>
      </c>
    </row>
    <row r="115" spans="2:6">
      <c r="B115" s="98">
        <v>44662</v>
      </c>
      <c r="C115" s="97" t="s">
        <v>131</v>
      </c>
      <c r="D115" s="97" t="s">
        <v>129</v>
      </c>
      <c r="E115" s="97">
        <v>4</v>
      </c>
      <c r="F115" s="97">
        <v>152000</v>
      </c>
    </row>
    <row r="116" spans="2:6">
      <c r="B116" s="98">
        <v>44662</v>
      </c>
      <c r="C116" s="97" t="s">
        <v>118</v>
      </c>
      <c r="D116" s="97" t="s">
        <v>127</v>
      </c>
      <c r="E116" s="97">
        <v>2</v>
      </c>
      <c r="F116" s="97">
        <v>9400</v>
      </c>
    </row>
    <row r="117" spans="2:6">
      <c r="B117" s="98">
        <v>44662</v>
      </c>
      <c r="C117" s="97" t="s">
        <v>120</v>
      </c>
      <c r="D117" s="97" t="s">
        <v>119</v>
      </c>
      <c r="E117" s="97">
        <v>3</v>
      </c>
      <c r="F117" s="97">
        <v>11200</v>
      </c>
    </row>
    <row r="118" spans="2:6">
      <c r="B118" s="98">
        <v>44663</v>
      </c>
      <c r="C118" s="97" t="s">
        <v>122</v>
      </c>
      <c r="D118" s="97" t="s">
        <v>121</v>
      </c>
      <c r="E118" s="97">
        <v>5</v>
      </c>
      <c r="F118" s="97">
        <v>11400</v>
      </c>
    </row>
    <row r="119" spans="2:6">
      <c r="B119" s="98">
        <v>44663</v>
      </c>
      <c r="C119" s="97" t="s">
        <v>126</v>
      </c>
      <c r="D119" s="97" t="s">
        <v>123</v>
      </c>
      <c r="E119" s="99">
        <v>8</v>
      </c>
      <c r="F119" s="97">
        <v>48000</v>
      </c>
    </row>
    <row r="120" spans="2:6">
      <c r="B120" s="98">
        <v>44663</v>
      </c>
      <c r="C120" s="97" t="s">
        <v>128</v>
      </c>
      <c r="D120" s="97" t="s">
        <v>129</v>
      </c>
      <c r="E120" s="97">
        <v>5</v>
      </c>
      <c r="F120" s="97">
        <v>152000</v>
      </c>
    </row>
    <row r="121" spans="2:6">
      <c r="B121" s="98">
        <v>44663</v>
      </c>
      <c r="C121" s="97" t="s">
        <v>130</v>
      </c>
      <c r="D121" s="97" t="s">
        <v>119</v>
      </c>
      <c r="E121" s="99">
        <v>5</v>
      </c>
      <c r="F121" s="97">
        <v>11200</v>
      </c>
    </row>
    <row r="122" spans="2:6">
      <c r="B122" s="98">
        <v>44664</v>
      </c>
      <c r="C122" s="97" t="s">
        <v>132</v>
      </c>
      <c r="D122" s="97" t="s">
        <v>127</v>
      </c>
      <c r="E122" s="97">
        <v>5</v>
      </c>
      <c r="F122" s="97">
        <v>9400</v>
      </c>
    </row>
    <row r="123" spans="2:6">
      <c r="B123" s="98">
        <v>44664</v>
      </c>
      <c r="C123" s="97" t="s">
        <v>133</v>
      </c>
      <c r="D123" s="97" t="s">
        <v>127</v>
      </c>
      <c r="E123" s="97">
        <v>2</v>
      </c>
      <c r="F123" s="97">
        <v>9400</v>
      </c>
    </row>
    <row r="124" spans="2:6">
      <c r="B124" s="98">
        <v>44664</v>
      </c>
      <c r="C124" s="97" t="s">
        <v>126</v>
      </c>
      <c r="D124" s="97" t="s">
        <v>129</v>
      </c>
      <c r="E124" s="97">
        <v>11</v>
      </c>
      <c r="F124" s="97">
        <v>152000</v>
      </c>
    </row>
    <row r="125" spans="2:6">
      <c r="B125" s="98">
        <v>44664</v>
      </c>
      <c r="C125" s="97" t="s">
        <v>128</v>
      </c>
      <c r="D125" s="97" t="s">
        <v>119</v>
      </c>
      <c r="E125" s="97">
        <v>2</v>
      </c>
      <c r="F125" s="97">
        <v>11200</v>
      </c>
    </row>
    <row r="126" spans="2:6">
      <c r="B126" s="98">
        <v>44664</v>
      </c>
      <c r="C126" s="97" t="s">
        <v>130</v>
      </c>
      <c r="D126" s="97" t="s">
        <v>121</v>
      </c>
      <c r="E126" s="97">
        <v>5</v>
      </c>
      <c r="F126" s="97">
        <v>11400</v>
      </c>
    </row>
    <row r="127" spans="2:6">
      <c r="B127" s="98">
        <v>44664</v>
      </c>
      <c r="C127" s="97" t="s">
        <v>132</v>
      </c>
      <c r="D127" s="97" t="s">
        <v>123</v>
      </c>
      <c r="E127" s="99">
        <v>2</v>
      </c>
      <c r="F127" s="97">
        <v>48000</v>
      </c>
    </row>
    <row r="128" spans="2:6">
      <c r="B128" s="98">
        <v>44664</v>
      </c>
      <c r="C128" s="97" t="s">
        <v>124</v>
      </c>
      <c r="D128" s="97" t="s">
        <v>123</v>
      </c>
      <c r="E128" s="97">
        <v>5</v>
      </c>
      <c r="F128" s="97">
        <v>48000</v>
      </c>
    </row>
    <row r="129" spans="2:6">
      <c r="B129" s="98">
        <v>44664</v>
      </c>
      <c r="C129" s="97" t="s">
        <v>118</v>
      </c>
      <c r="D129" s="97" t="s">
        <v>129</v>
      </c>
      <c r="E129" s="97">
        <v>4</v>
      </c>
      <c r="F129" s="97">
        <v>152000</v>
      </c>
    </row>
    <row r="130" spans="2:6">
      <c r="B130" s="98">
        <v>44665</v>
      </c>
      <c r="C130" s="97" t="s">
        <v>120</v>
      </c>
      <c r="D130" s="97" t="s">
        <v>127</v>
      </c>
      <c r="E130" s="97">
        <v>6</v>
      </c>
      <c r="F130" s="97">
        <v>9400</v>
      </c>
    </row>
    <row r="131" spans="2:6">
      <c r="B131" s="98">
        <v>44665</v>
      </c>
      <c r="C131" s="97" t="s">
        <v>122</v>
      </c>
      <c r="D131" s="97" t="s">
        <v>127</v>
      </c>
      <c r="E131" s="97">
        <v>6</v>
      </c>
      <c r="F131" s="97">
        <v>9400</v>
      </c>
    </row>
    <row r="132" spans="2:6">
      <c r="B132" s="98">
        <v>44665</v>
      </c>
      <c r="C132" s="97" t="s">
        <v>124</v>
      </c>
      <c r="D132" s="97" t="s">
        <v>129</v>
      </c>
      <c r="E132" s="97">
        <v>1</v>
      </c>
      <c r="F132" s="97">
        <v>152000</v>
      </c>
    </row>
    <row r="133" spans="2:6">
      <c r="B133" s="98">
        <v>44665</v>
      </c>
      <c r="C133" s="97" t="s">
        <v>126</v>
      </c>
      <c r="D133" s="97" t="s">
        <v>123</v>
      </c>
      <c r="E133" s="99">
        <v>2</v>
      </c>
      <c r="F133" s="97">
        <v>48000</v>
      </c>
    </row>
    <row r="134" spans="2:6">
      <c r="B134" s="98">
        <v>44666</v>
      </c>
      <c r="C134" s="97" t="s">
        <v>128</v>
      </c>
      <c r="D134" s="97" t="s">
        <v>123</v>
      </c>
      <c r="E134" s="97">
        <v>6</v>
      </c>
      <c r="F134" s="97">
        <v>48000</v>
      </c>
    </row>
    <row r="135" spans="2:6">
      <c r="B135" s="98">
        <v>44666</v>
      </c>
      <c r="C135" s="97" t="s">
        <v>133</v>
      </c>
      <c r="D135" s="97" t="s">
        <v>125</v>
      </c>
      <c r="E135" s="99">
        <v>8</v>
      </c>
      <c r="F135" s="97">
        <v>8490</v>
      </c>
    </row>
    <row r="136" spans="2:6">
      <c r="B136" s="98">
        <v>44666</v>
      </c>
      <c r="C136" s="97" t="s">
        <v>126</v>
      </c>
      <c r="D136" s="97" t="s">
        <v>127</v>
      </c>
      <c r="E136" s="97">
        <v>1</v>
      </c>
      <c r="F136" s="97">
        <v>9400</v>
      </c>
    </row>
    <row r="137" spans="2:6">
      <c r="B137" s="98">
        <v>44666</v>
      </c>
      <c r="C137" s="97" t="s">
        <v>128</v>
      </c>
      <c r="D137" s="97" t="s">
        <v>129</v>
      </c>
      <c r="E137" s="97">
        <v>1</v>
      </c>
      <c r="F137" s="97">
        <v>152000</v>
      </c>
    </row>
    <row r="138" spans="2:6">
      <c r="B138" s="98">
        <v>44666</v>
      </c>
      <c r="C138" s="97" t="s">
        <v>130</v>
      </c>
      <c r="D138" s="97" t="s">
        <v>127</v>
      </c>
      <c r="E138" s="99">
        <v>2</v>
      </c>
      <c r="F138" s="97">
        <v>9400</v>
      </c>
    </row>
    <row r="139" spans="2:6">
      <c r="B139" s="98">
        <v>44669</v>
      </c>
      <c r="C139" s="97" t="s">
        <v>132</v>
      </c>
      <c r="D139" s="97" t="s">
        <v>127</v>
      </c>
      <c r="E139" s="97">
        <v>3</v>
      </c>
      <c r="F139" s="97">
        <v>9400</v>
      </c>
    </row>
    <row r="140" spans="2:6">
      <c r="B140" s="98">
        <v>44669</v>
      </c>
      <c r="C140" s="97" t="s">
        <v>124</v>
      </c>
      <c r="D140" s="97" t="s">
        <v>119</v>
      </c>
      <c r="E140" s="97">
        <v>2</v>
      </c>
      <c r="F140" s="97">
        <v>11200</v>
      </c>
    </row>
    <row r="141" spans="2:6">
      <c r="B141" s="98">
        <v>44669</v>
      </c>
      <c r="C141" s="97" t="s">
        <v>122</v>
      </c>
      <c r="D141" s="97" t="s">
        <v>127</v>
      </c>
      <c r="E141" s="97">
        <v>1</v>
      </c>
      <c r="F141" s="97">
        <v>9400</v>
      </c>
    </row>
    <row r="142" spans="2:6">
      <c r="B142" s="98">
        <v>44670</v>
      </c>
      <c r="C142" s="97" t="s">
        <v>126</v>
      </c>
      <c r="D142" s="97" t="s">
        <v>129</v>
      </c>
      <c r="E142" s="99">
        <v>4</v>
      </c>
      <c r="F142" s="97">
        <v>152000</v>
      </c>
    </row>
    <row r="143" spans="2:6">
      <c r="B143" s="98">
        <v>44670</v>
      </c>
      <c r="C143" s="97" t="s">
        <v>128</v>
      </c>
      <c r="D143" s="97" t="s">
        <v>127</v>
      </c>
      <c r="E143" s="97">
        <v>5</v>
      </c>
      <c r="F143" s="97">
        <v>9400</v>
      </c>
    </row>
    <row r="144" spans="2:6">
      <c r="B144" s="98">
        <v>44670</v>
      </c>
      <c r="C144" s="97" t="s">
        <v>130</v>
      </c>
      <c r="D144" s="97" t="s">
        <v>127</v>
      </c>
      <c r="E144" s="97">
        <v>6</v>
      </c>
      <c r="F144" s="97">
        <v>9400</v>
      </c>
    </row>
    <row r="145" spans="2:6">
      <c r="B145" s="98">
        <v>44670</v>
      </c>
      <c r="C145" s="97" t="s">
        <v>131</v>
      </c>
      <c r="D145" s="97" t="s">
        <v>129</v>
      </c>
      <c r="E145" s="97">
        <v>8</v>
      </c>
      <c r="F145" s="97">
        <v>152000</v>
      </c>
    </row>
    <row r="146" spans="2:6">
      <c r="B146" s="98">
        <v>44670</v>
      </c>
      <c r="C146" s="97" t="s">
        <v>124</v>
      </c>
      <c r="D146" s="97" t="s">
        <v>123</v>
      </c>
      <c r="E146" s="97">
        <v>4</v>
      </c>
      <c r="F146" s="97">
        <v>48000</v>
      </c>
    </row>
    <row r="147" spans="2:6">
      <c r="B147" s="98">
        <v>44670</v>
      </c>
      <c r="C147" s="97" t="s">
        <v>118</v>
      </c>
      <c r="D147" s="97" t="s">
        <v>123</v>
      </c>
      <c r="E147" s="97">
        <v>1</v>
      </c>
      <c r="F147" s="97">
        <v>48000</v>
      </c>
    </row>
    <row r="148" spans="2:6">
      <c r="B148" s="98">
        <v>44671</v>
      </c>
      <c r="C148" s="97" t="s">
        <v>120</v>
      </c>
      <c r="D148" s="97" t="s">
        <v>125</v>
      </c>
      <c r="E148" s="99">
        <v>2</v>
      </c>
      <c r="F148" s="97">
        <v>8490</v>
      </c>
    </row>
    <row r="149" spans="2:6">
      <c r="B149" s="98">
        <v>44671</v>
      </c>
      <c r="C149" s="97" t="s">
        <v>122</v>
      </c>
      <c r="D149" s="97" t="s">
        <v>127</v>
      </c>
      <c r="E149" s="97">
        <v>3</v>
      </c>
      <c r="F149" s="97">
        <v>9400</v>
      </c>
    </row>
    <row r="150" spans="2:6">
      <c r="B150" s="98">
        <v>44671</v>
      </c>
      <c r="C150" s="97" t="s">
        <v>124</v>
      </c>
      <c r="D150" s="97" t="s">
        <v>129</v>
      </c>
      <c r="E150" s="99">
        <v>6</v>
      </c>
      <c r="F150" s="97">
        <v>152000</v>
      </c>
    </row>
    <row r="151" spans="2:6">
      <c r="B151" s="98">
        <v>44671</v>
      </c>
      <c r="C151" s="97" t="s">
        <v>126</v>
      </c>
      <c r="D151" s="97" t="s">
        <v>127</v>
      </c>
      <c r="E151" s="97">
        <v>5</v>
      </c>
      <c r="F151" s="97">
        <v>9400</v>
      </c>
    </row>
    <row r="152" spans="2:6">
      <c r="B152" s="98">
        <v>44672</v>
      </c>
      <c r="C152" s="97" t="s">
        <v>132</v>
      </c>
      <c r="D152" s="97" t="s">
        <v>127</v>
      </c>
      <c r="E152" s="99">
        <v>10</v>
      </c>
      <c r="F152" s="97">
        <v>9400</v>
      </c>
    </row>
    <row r="153" spans="2:6">
      <c r="B153" s="98">
        <v>44672</v>
      </c>
      <c r="C153" s="97" t="s">
        <v>133</v>
      </c>
      <c r="D153" s="97" t="s">
        <v>119</v>
      </c>
      <c r="E153" s="97">
        <v>2</v>
      </c>
      <c r="F153" s="97">
        <v>11200</v>
      </c>
    </row>
    <row r="154" spans="2:6">
      <c r="B154" s="98">
        <v>44672</v>
      </c>
      <c r="C154" s="97" t="s">
        <v>124</v>
      </c>
      <c r="D154" s="97" t="s">
        <v>125</v>
      </c>
      <c r="E154" s="99">
        <v>5</v>
      </c>
      <c r="F154" s="97">
        <v>8490</v>
      </c>
    </row>
    <row r="155" spans="2:6">
      <c r="B155" s="98">
        <v>44673</v>
      </c>
      <c r="C155" s="97" t="s">
        <v>126</v>
      </c>
      <c r="D155" s="97" t="s">
        <v>127</v>
      </c>
      <c r="E155" s="97">
        <v>6</v>
      </c>
      <c r="F155" s="97">
        <v>9400</v>
      </c>
    </row>
    <row r="156" spans="2:6">
      <c r="B156" s="98">
        <v>44673</v>
      </c>
      <c r="C156" s="97" t="s">
        <v>128</v>
      </c>
      <c r="D156" s="97" t="s">
        <v>129</v>
      </c>
      <c r="E156" s="97">
        <v>1</v>
      </c>
      <c r="F156" s="97">
        <v>152000</v>
      </c>
    </row>
    <row r="157" spans="2:6">
      <c r="B157" s="98">
        <v>44673</v>
      </c>
      <c r="C157" s="97" t="s">
        <v>130</v>
      </c>
      <c r="D157" s="97" t="s">
        <v>127</v>
      </c>
      <c r="E157" s="97">
        <v>3</v>
      </c>
      <c r="F157" s="97">
        <v>9400</v>
      </c>
    </row>
    <row r="158" spans="2:6">
      <c r="B158" s="98">
        <v>44676</v>
      </c>
      <c r="C158" s="97" t="s">
        <v>132</v>
      </c>
      <c r="D158" s="97" t="s">
        <v>127</v>
      </c>
      <c r="E158" s="97">
        <v>2</v>
      </c>
      <c r="F158" s="97">
        <v>9400</v>
      </c>
    </row>
    <row r="159" spans="2:6">
      <c r="B159" s="98">
        <v>44676</v>
      </c>
      <c r="C159" s="97" t="s">
        <v>124</v>
      </c>
      <c r="D159" s="97" t="s">
        <v>129</v>
      </c>
      <c r="E159" s="97">
        <v>1</v>
      </c>
      <c r="F159" s="97">
        <v>152000</v>
      </c>
    </row>
    <row r="160" spans="2:6">
      <c r="B160" s="98">
        <v>44676</v>
      </c>
      <c r="C160" s="97" t="s">
        <v>122</v>
      </c>
      <c r="D160" s="97" t="s">
        <v>129</v>
      </c>
      <c r="E160" s="99">
        <v>3</v>
      </c>
      <c r="F160" s="97">
        <v>152000</v>
      </c>
    </row>
    <row r="161" spans="2:6">
      <c r="B161" s="98">
        <v>44676</v>
      </c>
      <c r="C161" s="97" t="s">
        <v>126</v>
      </c>
      <c r="D161" s="97" t="s">
        <v>123</v>
      </c>
      <c r="E161" s="99">
        <v>2</v>
      </c>
      <c r="F161" s="97">
        <v>48000</v>
      </c>
    </row>
    <row r="162" spans="2:6">
      <c r="B162" s="98">
        <v>44677</v>
      </c>
      <c r="C162" s="97" t="s">
        <v>128</v>
      </c>
      <c r="D162" s="97" t="s">
        <v>123</v>
      </c>
      <c r="E162" s="97">
        <v>2</v>
      </c>
      <c r="F162" s="97">
        <v>48000</v>
      </c>
    </row>
    <row r="163" spans="2:6">
      <c r="B163" s="98">
        <v>44677</v>
      </c>
      <c r="C163" s="97" t="s">
        <v>118</v>
      </c>
      <c r="D163" s="97" t="s">
        <v>125</v>
      </c>
      <c r="E163" s="97">
        <v>6</v>
      </c>
      <c r="F163" s="97">
        <v>8490</v>
      </c>
    </row>
    <row r="164" spans="2:6">
      <c r="B164" s="98">
        <v>44677</v>
      </c>
      <c r="C164" s="97" t="s">
        <v>120</v>
      </c>
      <c r="D164" s="97" t="s">
        <v>127</v>
      </c>
      <c r="E164" s="97">
        <v>5</v>
      </c>
      <c r="F164" s="97">
        <v>9400</v>
      </c>
    </row>
    <row r="165" spans="2:6">
      <c r="B165" s="98">
        <v>44677</v>
      </c>
      <c r="C165" s="97" t="s">
        <v>122</v>
      </c>
      <c r="D165" s="97" t="s">
        <v>129</v>
      </c>
      <c r="E165" s="97">
        <v>4</v>
      </c>
      <c r="F165" s="97">
        <v>152000</v>
      </c>
    </row>
    <row r="166" spans="2:6">
      <c r="B166" s="98">
        <v>44678</v>
      </c>
      <c r="C166" s="97" t="s">
        <v>124</v>
      </c>
      <c r="D166" s="97" t="s">
        <v>119</v>
      </c>
      <c r="E166" s="97">
        <v>1</v>
      </c>
      <c r="F166" s="97">
        <v>11200</v>
      </c>
    </row>
    <row r="167" spans="2:6">
      <c r="B167" s="98">
        <v>44678</v>
      </c>
      <c r="C167" s="97" t="s">
        <v>126</v>
      </c>
      <c r="D167" s="97" t="s">
        <v>125</v>
      </c>
      <c r="E167" s="99">
        <v>2</v>
      </c>
      <c r="F167" s="97">
        <v>8490</v>
      </c>
    </row>
    <row r="168" spans="2:6">
      <c r="B168" s="98">
        <v>44678</v>
      </c>
      <c r="C168" s="97" t="s">
        <v>126</v>
      </c>
      <c r="D168" s="97" t="s">
        <v>129</v>
      </c>
      <c r="E168" s="99">
        <v>3</v>
      </c>
      <c r="F168" s="97">
        <v>152000</v>
      </c>
    </row>
    <row r="169" spans="2:6">
      <c r="B169" s="98">
        <v>44679</v>
      </c>
      <c r="C169" s="97" t="s">
        <v>128</v>
      </c>
      <c r="D169" s="97" t="s">
        <v>127</v>
      </c>
      <c r="E169" s="97">
        <v>1</v>
      </c>
      <c r="F169" s="97">
        <v>9400</v>
      </c>
    </row>
    <row r="170" spans="2:6">
      <c r="B170" s="98">
        <v>44679</v>
      </c>
      <c r="C170" s="97" t="s">
        <v>130</v>
      </c>
      <c r="D170" s="97" t="s">
        <v>127</v>
      </c>
      <c r="E170" s="97">
        <v>2</v>
      </c>
      <c r="F170" s="97">
        <v>9400</v>
      </c>
    </row>
    <row r="171" spans="2:6">
      <c r="B171" s="98">
        <v>44679</v>
      </c>
      <c r="C171" s="97" t="s">
        <v>131</v>
      </c>
      <c r="D171" s="97" t="s">
        <v>129</v>
      </c>
      <c r="E171" s="97">
        <v>2</v>
      </c>
      <c r="F171" s="97">
        <v>152000</v>
      </c>
    </row>
    <row r="172" spans="2:6">
      <c r="B172" s="98">
        <v>44679</v>
      </c>
      <c r="C172" s="97" t="s">
        <v>124</v>
      </c>
      <c r="D172" s="97" t="s">
        <v>123</v>
      </c>
      <c r="E172" s="97">
        <v>2</v>
      </c>
      <c r="F172" s="97">
        <v>48000</v>
      </c>
    </row>
    <row r="173" spans="2:6">
      <c r="B173" s="98">
        <v>44680</v>
      </c>
      <c r="C173" s="97" t="s">
        <v>133</v>
      </c>
      <c r="D173" s="97" t="s">
        <v>121</v>
      </c>
      <c r="E173" s="99">
        <v>1</v>
      </c>
      <c r="F173" s="97">
        <v>11400</v>
      </c>
    </row>
    <row r="174" spans="2:6">
      <c r="B174" s="98">
        <v>44680</v>
      </c>
      <c r="C174" s="97" t="s">
        <v>130</v>
      </c>
      <c r="D174" s="97" t="s">
        <v>123</v>
      </c>
      <c r="E174" s="97">
        <v>1</v>
      </c>
      <c r="F174" s="97">
        <v>48000</v>
      </c>
    </row>
    <row r="175" spans="2:6">
      <c r="B175" s="98">
        <v>44680</v>
      </c>
      <c r="C175" s="97" t="s">
        <v>131</v>
      </c>
      <c r="D175" s="97" t="s">
        <v>123</v>
      </c>
      <c r="E175" s="97">
        <v>2</v>
      </c>
      <c r="F175" s="97">
        <v>48000</v>
      </c>
    </row>
    <row r="176" spans="2:6">
      <c r="B176" s="98">
        <v>44680</v>
      </c>
      <c r="C176" s="97" t="s">
        <v>124</v>
      </c>
      <c r="D176" s="97" t="s">
        <v>125</v>
      </c>
      <c r="E176" s="97">
        <v>1</v>
      </c>
      <c r="F176" s="97">
        <v>8490</v>
      </c>
    </row>
    <row r="177" spans="2:6">
      <c r="B177" s="98">
        <v>44683</v>
      </c>
      <c r="C177" s="97" t="s">
        <v>133</v>
      </c>
      <c r="D177" s="97" t="s">
        <v>119</v>
      </c>
      <c r="E177" s="99">
        <v>3</v>
      </c>
      <c r="F177" s="97">
        <v>11200</v>
      </c>
    </row>
    <row r="178" spans="2:6">
      <c r="B178" s="98">
        <v>44683</v>
      </c>
      <c r="C178" s="97" t="s">
        <v>124</v>
      </c>
      <c r="D178" s="97" t="s">
        <v>121</v>
      </c>
      <c r="E178" s="97">
        <v>1</v>
      </c>
      <c r="F178" s="97">
        <v>11400</v>
      </c>
    </row>
    <row r="179" spans="2:6">
      <c r="B179" s="98">
        <v>44683</v>
      </c>
      <c r="C179" s="97" t="s">
        <v>126</v>
      </c>
      <c r="D179" s="97" t="s">
        <v>123</v>
      </c>
      <c r="E179" s="97">
        <v>2</v>
      </c>
      <c r="F179" s="97">
        <v>48000</v>
      </c>
    </row>
    <row r="180" spans="2:6">
      <c r="B180" s="98">
        <v>44684</v>
      </c>
      <c r="C180" s="97" t="s">
        <v>128</v>
      </c>
      <c r="D180" s="97" t="s">
        <v>129</v>
      </c>
      <c r="E180" s="97">
        <v>3</v>
      </c>
      <c r="F180" s="97">
        <v>152000</v>
      </c>
    </row>
    <row r="181" spans="2:6">
      <c r="B181" s="98">
        <v>44684</v>
      </c>
      <c r="C181" s="97" t="s">
        <v>130</v>
      </c>
      <c r="D181" s="97" t="s">
        <v>127</v>
      </c>
      <c r="E181" s="97">
        <v>3</v>
      </c>
      <c r="F181" s="97">
        <v>9400</v>
      </c>
    </row>
    <row r="182" spans="2:6">
      <c r="B182" s="98">
        <v>44684</v>
      </c>
      <c r="C182" s="97" t="s">
        <v>132</v>
      </c>
      <c r="D182" s="97" t="s">
        <v>119</v>
      </c>
      <c r="E182" s="99">
        <v>23</v>
      </c>
      <c r="F182" s="97">
        <v>11200</v>
      </c>
    </row>
    <row r="183" spans="2:6">
      <c r="B183" s="98">
        <v>44684</v>
      </c>
      <c r="C183" s="97" t="s">
        <v>132</v>
      </c>
      <c r="D183" s="97" t="s">
        <v>121</v>
      </c>
      <c r="E183" s="99">
        <v>2</v>
      </c>
      <c r="F183" s="97">
        <v>11400</v>
      </c>
    </row>
    <row r="184" spans="2:6">
      <c r="B184" s="98">
        <v>44684</v>
      </c>
      <c r="C184" s="97" t="s">
        <v>130</v>
      </c>
      <c r="D184" s="97" t="s">
        <v>119</v>
      </c>
      <c r="E184" s="97">
        <v>1</v>
      </c>
      <c r="F184" s="97">
        <v>11200</v>
      </c>
    </row>
    <row r="185" spans="2:6">
      <c r="B185" s="98">
        <v>44684</v>
      </c>
      <c r="C185" s="97" t="s">
        <v>131</v>
      </c>
      <c r="D185" s="97" t="s">
        <v>121</v>
      </c>
      <c r="E185" s="97">
        <v>4</v>
      </c>
      <c r="F185" s="97">
        <v>11400</v>
      </c>
    </row>
    <row r="186" spans="2:6">
      <c r="B186" s="98">
        <v>44684</v>
      </c>
      <c r="C186" s="97" t="s">
        <v>130</v>
      </c>
      <c r="D186" s="97" t="s">
        <v>123</v>
      </c>
      <c r="E186" s="97">
        <v>1</v>
      </c>
      <c r="F186" s="97">
        <v>48000</v>
      </c>
    </row>
    <row r="187" spans="2:6">
      <c r="B187" s="98">
        <v>44684</v>
      </c>
      <c r="C187" s="97" t="s">
        <v>132</v>
      </c>
      <c r="D187" s="97" t="s">
        <v>125</v>
      </c>
      <c r="E187" s="97">
        <v>1</v>
      </c>
      <c r="F187" s="97">
        <v>8490</v>
      </c>
    </row>
    <row r="188" spans="2:6">
      <c r="B188" s="98">
        <v>44684</v>
      </c>
      <c r="C188" s="97" t="s">
        <v>133</v>
      </c>
      <c r="D188" s="97" t="s">
        <v>127</v>
      </c>
      <c r="E188" s="97">
        <v>2</v>
      </c>
      <c r="F188" s="97">
        <v>9400</v>
      </c>
    </row>
    <row r="189" spans="2:6">
      <c r="B189" s="98">
        <v>44684</v>
      </c>
      <c r="C189" s="97" t="s">
        <v>126</v>
      </c>
      <c r="D189" s="97" t="s">
        <v>129</v>
      </c>
      <c r="E189" s="99">
        <v>2</v>
      </c>
      <c r="F189" s="97">
        <v>152000</v>
      </c>
    </row>
    <row r="190" spans="2:6">
      <c r="B190" s="98">
        <v>44684</v>
      </c>
      <c r="C190" s="97" t="s">
        <v>128</v>
      </c>
      <c r="D190" s="97" t="s">
        <v>127</v>
      </c>
      <c r="E190" s="97">
        <v>2</v>
      </c>
      <c r="F190" s="97">
        <v>9400</v>
      </c>
    </row>
    <row r="191" spans="2:6">
      <c r="B191" s="98">
        <v>44684</v>
      </c>
      <c r="C191" s="97" t="s">
        <v>130</v>
      </c>
      <c r="D191" s="97" t="s">
        <v>119</v>
      </c>
      <c r="E191" s="97">
        <v>2</v>
      </c>
      <c r="F191" s="97">
        <v>11200</v>
      </c>
    </row>
    <row r="192" spans="2:6">
      <c r="B192" s="98">
        <v>44685</v>
      </c>
      <c r="C192" s="97" t="s">
        <v>132</v>
      </c>
      <c r="D192" s="97" t="s">
        <v>121</v>
      </c>
      <c r="E192" s="97">
        <v>1</v>
      </c>
      <c r="F192" s="97">
        <v>11400</v>
      </c>
    </row>
    <row r="193" spans="2:6">
      <c r="B193" s="98">
        <v>44685</v>
      </c>
      <c r="C193" s="97" t="s">
        <v>124</v>
      </c>
      <c r="D193" s="97" t="s">
        <v>123</v>
      </c>
      <c r="E193" s="97">
        <v>4</v>
      </c>
      <c r="F193" s="97">
        <v>48000</v>
      </c>
    </row>
    <row r="194" spans="2:6">
      <c r="B194" s="98">
        <v>44685</v>
      </c>
      <c r="C194" s="97" t="s">
        <v>130</v>
      </c>
      <c r="D194" s="97" t="s">
        <v>129</v>
      </c>
      <c r="E194" s="97">
        <v>1</v>
      </c>
      <c r="F194" s="97">
        <v>152000</v>
      </c>
    </row>
    <row r="195" spans="2:6">
      <c r="B195" s="98">
        <v>44685</v>
      </c>
      <c r="C195" s="97" t="s">
        <v>128</v>
      </c>
      <c r="D195" s="97" t="s">
        <v>119</v>
      </c>
      <c r="E195" s="99">
        <v>1</v>
      </c>
      <c r="F195" s="97">
        <v>11200</v>
      </c>
    </row>
    <row r="196" spans="2:6">
      <c r="B196" s="98">
        <v>44686</v>
      </c>
      <c r="C196" s="97" t="s">
        <v>130</v>
      </c>
      <c r="D196" s="97" t="s">
        <v>127</v>
      </c>
      <c r="E196" s="97">
        <v>2</v>
      </c>
      <c r="F196" s="97">
        <v>9400</v>
      </c>
    </row>
    <row r="197" spans="2:6">
      <c r="B197" s="98">
        <v>44686</v>
      </c>
      <c r="C197" s="97" t="s">
        <v>132</v>
      </c>
      <c r="D197" s="97" t="s">
        <v>127</v>
      </c>
      <c r="E197" s="99">
        <v>10</v>
      </c>
      <c r="F197" s="97">
        <v>9400</v>
      </c>
    </row>
    <row r="198" spans="2:6">
      <c r="B198" s="98">
        <v>44686</v>
      </c>
      <c r="C198" s="97" t="s">
        <v>133</v>
      </c>
      <c r="D198" s="97" t="s">
        <v>129</v>
      </c>
      <c r="E198" s="97">
        <v>5</v>
      </c>
      <c r="F198" s="97">
        <v>152000</v>
      </c>
    </row>
    <row r="199" spans="2:6">
      <c r="B199" s="98">
        <v>44686</v>
      </c>
      <c r="C199" s="97" t="s">
        <v>126</v>
      </c>
      <c r="D199" s="97" t="s">
        <v>127</v>
      </c>
      <c r="E199" s="97">
        <v>4</v>
      </c>
      <c r="F199" s="97">
        <v>9400</v>
      </c>
    </row>
    <row r="200" spans="2:6">
      <c r="B200" s="98">
        <v>44686</v>
      </c>
      <c r="C200" s="97" t="s">
        <v>128</v>
      </c>
      <c r="D200" s="97" t="s">
        <v>129</v>
      </c>
      <c r="E200" s="97">
        <v>1</v>
      </c>
      <c r="F200" s="97">
        <v>152000</v>
      </c>
    </row>
    <row r="201" spans="2:6">
      <c r="B201" s="98">
        <v>44687</v>
      </c>
      <c r="C201" s="97" t="s">
        <v>130</v>
      </c>
      <c r="D201" s="97" t="s">
        <v>127</v>
      </c>
      <c r="E201" s="97">
        <v>1</v>
      </c>
      <c r="F201" s="97">
        <v>9400</v>
      </c>
    </row>
    <row r="202" spans="2:6">
      <c r="B202" s="98">
        <v>44687</v>
      </c>
      <c r="C202" s="97" t="s">
        <v>128</v>
      </c>
      <c r="D202" s="97" t="s">
        <v>129</v>
      </c>
      <c r="E202" s="99">
        <v>2</v>
      </c>
      <c r="F202" s="97">
        <v>152000</v>
      </c>
    </row>
    <row r="203" spans="2:6">
      <c r="B203" s="98">
        <v>44687</v>
      </c>
      <c r="C203" s="97" t="s">
        <v>130</v>
      </c>
      <c r="D203" s="97" t="s">
        <v>119</v>
      </c>
      <c r="E203" s="97">
        <v>5</v>
      </c>
      <c r="F203" s="97">
        <v>11200</v>
      </c>
    </row>
    <row r="204" spans="2:6">
      <c r="B204" s="98">
        <v>44687</v>
      </c>
      <c r="C204" s="97" t="s">
        <v>131</v>
      </c>
      <c r="D204" s="97" t="s">
        <v>119</v>
      </c>
      <c r="E204" s="97">
        <v>2</v>
      </c>
      <c r="F204" s="97">
        <v>11200</v>
      </c>
    </row>
    <row r="205" spans="2:6">
      <c r="B205" s="98">
        <v>44690</v>
      </c>
      <c r="C205" s="97" t="s">
        <v>118</v>
      </c>
      <c r="D205" s="97" t="s">
        <v>119</v>
      </c>
      <c r="E205" s="97">
        <v>3</v>
      </c>
      <c r="F205" s="97">
        <v>11200</v>
      </c>
    </row>
    <row r="206" spans="2:6">
      <c r="B206" s="98">
        <v>44690</v>
      </c>
      <c r="C206" s="97" t="s">
        <v>133</v>
      </c>
      <c r="D206" s="97" t="s">
        <v>119</v>
      </c>
      <c r="E206" s="97">
        <v>6</v>
      </c>
      <c r="F206" s="97">
        <v>11200</v>
      </c>
    </row>
    <row r="207" spans="2:6">
      <c r="B207" s="98">
        <v>44690</v>
      </c>
      <c r="C207" s="97" t="s">
        <v>126</v>
      </c>
      <c r="D207" s="97" t="s">
        <v>125</v>
      </c>
      <c r="E207" s="97">
        <v>4</v>
      </c>
      <c r="F207" s="97">
        <v>8490</v>
      </c>
    </row>
    <row r="208" spans="2:6">
      <c r="B208" s="98">
        <v>44690</v>
      </c>
      <c r="C208" s="97" t="s">
        <v>128</v>
      </c>
      <c r="D208" s="97" t="s">
        <v>123</v>
      </c>
      <c r="E208" s="99">
        <v>4</v>
      </c>
      <c r="F208" s="97">
        <v>48000</v>
      </c>
    </row>
    <row r="209" spans="2:6">
      <c r="B209" s="98">
        <v>44691</v>
      </c>
      <c r="C209" s="97" t="s">
        <v>130</v>
      </c>
      <c r="D209" s="97" t="s">
        <v>129</v>
      </c>
      <c r="E209" s="97">
        <v>5</v>
      </c>
      <c r="F209" s="97">
        <v>152000</v>
      </c>
    </row>
    <row r="210" spans="2:6">
      <c r="B210" s="98">
        <v>44691</v>
      </c>
      <c r="C210" s="97" t="s">
        <v>132</v>
      </c>
      <c r="D210" s="97" t="s">
        <v>129</v>
      </c>
      <c r="E210" s="99">
        <v>3</v>
      </c>
      <c r="F210" s="97">
        <v>152000</v>
      </c>
    </row>
    <row r="211" spans="2:6">
      <c r="B211" s="98">
        <v>44691</v>
      </c>
      <c r="C211" s="97" t="s">
        <v>124</v>
      </c>
      <c r="D211" s="97" t="s">
        <v>127</v>
      </c>
      <c r="E211" s="97">
        <v>2</v>
      </c>
      <c r="F211" s="97">
        <v>9400</v>
      </c>
    </row>
    <row r="212" spans="2:6">
      <c r="B212" s="98">
        <v>44691</v>
      </c>
      <c r="C212" s="97" t="s">
        <v>122</v>
      </c>
      <c r="D212" s="97" t="s">
        <v>129</v>
      </c>
      <c r="E212" s="97">
        <v>5</v>
      </c>
      <c r="F212" s="97">
        <v>152000</v>
      </c>
    </row>
    <row r="213" spans="2:6">
      <c r="B213" s="98">
        <v>44691</v>
      </c>
      <c r="C213" s="97" t="s">
        <v>126</v>
      </c>
      <c r="D213" s="97" t="s">
        <v>127</v>
      </c>
      <c r="E213" s="97">
        <v>3</v>
      </c>
      <c r="F213" s="97">
        <v>9400</v>
      </c>
    </row>
    <row r="214" spans="2:6">
      <c r="B214" s="98">
        <v>44691</v>
      </c>
      <c r="C214" s="97" t="s">
        <v>128</v>
      </c>
      <c r="D214" s="97" t="s">
        <v>129</v>
      </c>
      <c r="E214" s="97">
        <v>1</v>
      </c>
      <c r="F214" s="97">
        <v>152000</v>
      </c>
    </row>
    <row r="215" spans="2:6">
      <c r="B215" s="98">
        <v>44691</v>
      </c>
      <c r="C215" s="97" t="s">
        <v>130</v>
      </c>
      <c r="D215" s="97" t="s">
        <v>119</v>
      </c>
      <c r="E215" s="97">
        <v>29</v>
      </c>
      <c r="F215" s="97">
        <v>11200</v>
      </c>
    </row>
    <row r="216" spans="2:6">
      <c r="B216" s="98">
        <v>44692</v>
      </c>
      <c r="C216" s="97" t="s">
        <v>131</v>
      </c>
      <c r="D216" s="97" t="s">
        <v>127</v>
      </c>
      <c r="E216" s="99">
        <v>8</v>
      </c>
      <c r="F216" s="97">
        <v>9400</v>
      </c>
    </row>
    <row r="217" spans="2:6">
      <c r="B217" s="98">
        <v>44692</v>
      </c>
      <c r="C217" s="97" t="s">
        <v>124</v>
      </c>
      <c r="D217" s="97" t="s">
        <v>127</v>
      </c>
      <c r="E217" s="97">
        <v>2</v>
      </c>
      <c r="F217" s="97">
        <v>9400</v>
      </c>
    </row>
    <row r="218" spans="2:6">
      <c r="B218" s="98">
        <v>44692</v>
      </c>
      <c r="C218" s="97" t="s">
        <v>118</v>
      </c>
      <c r="D218" s="97" t="s">
        <v>129</v>
      </c>
      <c r="E218" s="97">
        <v>6</v>
      </c>
      <c r="F218" s="97">
        <v>152000</v>
      </c>
    </row>
    <row r="219" spans="2:6">
      <c r="B219" s="98">
        <v>44692</v>
      </c>
      <c r="C219" s="97" t="s">
        <v>120</v>
      </c>
      <c r="D219" s="97" t="s">
        <v>127</v>
      </c>
      <c r="E219" s="97">
        <v>4</v>
      </c>
      <c r="F219" s="97">
        <v>9400</v>
      </c>
    </row>
    <row r="220" spans="2:6">
      <c r="B220" s="98">
        <v>44693</v>
      </c>
      <c r="C220" s="97" t="s">
        <v>122</v>
      </c>
      <c r="D220" s="97" t="s">
        <v>127</v>
      </c>
      <c r="E220" s="97">
        <v>8</v>
      </c>
      <c r="F220" s="97">
        <v>9400</v>
      </c>
    </row>
    <row r="221" spans="2:6">
      <c r="B221" s="98">
        <v>44693</v>
      </c>
      <c r="C221" s="97" t="s">
        <v>124</v>
      </c>
      <c r="D221" s="97" t="s">
        <v>129</v>
      </c>
      <c r="E221" s="97">
        <v>7</v>
      </c>
      <c r="F221" s="97">
        <v>152000</v>
      </c>
    </row>
    <row r="222" spans="2:6">
      <c r="B222" s="98">
        <v>44693</v>
      </c>
      <c r="C222" s="97" t="s">
        <v>126</v>
      </c>
      <c r="D222" s="97" t="s">
        <v>123</v>
      </c>
      <c r="E222" s="99">
        <v>2</v>
      </c>
      <c r="F222" s="97">
        <v>48000</v>
      </c>
    </row>
    <row r="223" spans="2:6">
      <c r="B223" s="98">
        <v>44693</v>
      </c>
      <c r="C223" s="97" t="s">
        <v>131</v>
      </c>
      <c r="D223" s="97" t="s">
        <v>123</v>
      </c>
      <c r="E223" s="97">
        <v>3</v>
      </c>
      <c r="F223" s="97">
        <v>48000</v>
      </c>
    </row>
    <row r="224" spans="2:6">
      <c r="B224" s="98">
        <v>44693</v>
      </c>
      <c r="C224" s="97" t="s">
        <v>133</v>
      </c>
      <c r="D224" s="97" t="s">
        <v>125</v>
      </c>
      <c r="E224" s="99">
        <v>9</v>
      </c>
      <c r="F224" s="97">
        <v>8490</v>
      </c>
    </row>
    <row r="225" spans="2:6">
      <c r="B225" s="98">
        <v>44694</v>
      </c>
      <c r="C225" s="97" t="s">
        <v>130</v>
      </c>
      <c r="D225" s="97" t="s">
        <v>119</v>
      </c>
      <c r="E225" s="97">
        <v>7</v>
      </c>
      <c r="F225" s="97">
        <v>11200</v>
      </c>
    </row>
    <row r="226" spans="2:6">
      <c r="B226" s="98">
        <v>44694</v>
      </c>
      <c r="C226" s="97" t="s">
        <v>130</v>
      </c>
      <c r="D226" s="97" t="s">
        <v>127</v>
      </c>
      <c r="E226" s="97">
        <v>8</v>
      </c>
      <c r="F226" s="97">
        <v>9400</v>
      </c>
    </row>
    <row r="227" spans="2:6">
      <c r="B227" s="98">
        <v>44694</v>
      </c>
      <c r="C227" s="97" t="s">
        <v>126</v>
      </c>
      <c r="D227" s="97" t="s">
        <v>127</v>
      </c>
      <c r="E227" s="99">
        <v>3</v>
      </c>
      <c r="F227" s="97">
        <v>9400</v>
      </c>
    </row>
    <row r="228" spans="2:6">
      <c r="B228" s="98">
        <v>44694</v>
      </c>
      <c r="C228" s="97" t="s">
        <v>126</v>
      </c>
      <c r="D228" s="97" t="s">
        <v>129</v>
      </c>
      <c r="E228" s="97">
        <v>2</v>
      </c>
      <c r="F228" s="97">
        <v>152000</v>
      </c>
    </row>
    <row r="229" spans="2:6">
      <c r="B229" s="98">
        <v>44697</v>
      </c>
      <c r="C229" s="97" t="s">
        <v>118</v>
      </c>
      <c r="D229" s="97" t="s">
        <v>127</v>
      </c>
      <c r="E229" s="99">
        <v>1</v>
      </c>
      <c r="F229" s="97">
        <v>9400</v>
      </c>
    </row>
    <row r="230" spans="2:6">
      <c r="B230" s="98">
        <v>44697</v>
      </c>
      <c r="C230" s="97" t="s">
        <v>128</v>
      </c>
      <c r="D230" s="97" t="s">
        <v>127</v>
      </c>
      <c r="E230" s="97">
        <v>5</v>
      </c>
      <c r="F230" s="97">
        <v>9400</v>
      </c>
    </row>
    <row r="231" spans="2:6">
      <c r="B231" s="98">
        <v>44697</v>
      </c>
      <c r="C231" s="97" t="s">
        <v>128</v>
      </c>
      <c r="D231" s="97" t="s">
        <v>129</v>
      </c>
      <c r="E231" s="99">
        <v>7</v>
      </c>
      <c r="F231" s="97">
        <v>152000</v>
      </c>
    </row>
    <row r="232" spans="2:6">
      <c r="B232" s="98">
        <v>44697</v>
      </c>
      <c r="C232" s="97" t="s">
        <v>128</v>
      </c>
      <c r="D232" s="97" t="s">
        <v>119</v>
      </c>
      <c r="E232" s="97">
        <v>2</v>
      </c>
      <c r="F232" s="97">
        <v>11200</v>
      </c>
    </row>
    <row r="233" spans="2:6">
      <c r="B233" s="98">
        <v>44697</v>
      </c>
      <c r="C233" s="97" t="s">
        <v>132</v>
      </c>
      <c r="D233" s="97" t="s">
        <v>119</v>
      </c>
      <c r="E233" s="97">
        <v>3</v>
      </c>
      <c r="F233" s="97">
        <v>11200</v>
      </c>
    </row>
    <row r="234" spans="2:6">
      <c r="B234" s="98">
        <v>44698</v>
      </c>
      <c r="C234" s="97" t="s">
        <v>122</v>
      </c>
      <c r="D234" s="97" t="s">
        <v>125</v>
      </c>
      <c r="E234" s="97">
        <v>9</v>
      </c>
      <c r="F234" s="97">
        <v>8490</v>
      </c>
    </row>
    <row r="235" spans="2:6">
      <c r="B235" s="98">
        <v>44698</v>
      </c>
      <c r="C235" s="97" t="s">
        <v>120</v>
      </c>
      <c r="D235" s="97" t="s">
        <v>123</v>
      </c>
      <c r="E235" s="97">
        <v>7</v>
      </c>
      <c r="F235" s="97">
        <v>48000</v>
      </c>
    </row>
    <row r="236" spans="2:6">
      <c r="B236" s="98">
        <v>44698</v>
      </c>
      <c r="C236" s="97" t="s">
        <v>124</v>
      </c>
      <c r="D236" s="97" t="s">
        <v>123</v>
      </c>
      <c r="E236" s="97">
        <v>6</v>
      </c>
      <c r="F236" s="97">
        <v>48000</v>
      </c>
    </row>
    <row r="237" spans="2:6">
      <c r="B237" s="98">
        <v>44698</v>
      </c>
      <c r="C237" s="97" t="s">
        <v>124</v>
      </c>
      <c r="D237" s="97" t="s">
        <v>125</v>
      </c>
      <c r="E237" s="99">
        <v>3</v>
      </c>
      <c r="F237" s="97">
        <v>8490</v>
      </c>
    </row>
    <row r="238" spans="2:6">
      <c r="B238" s="98">
        <v>44699</v>
      </c>
      <c r="C238" s="97" t="s">
        <v>128</v>
      </c>
      <c r="D238" s="97" t="s">
        <v>127</v>
      </c>
      <c r="E238" s="97">
        <v>5</v>
      </c>
      <c r="F238" s="97">
        <v>9400</v>
      </c>
    </row>
    <row r="239" spans="2:6">
      <c r="B239" s="98">
        <v>44699</v>
      </c>
      <c r="C239" s="97" t="s">
        <v>128</v>
      </c>
      <c r="D239" s="97" t="s">
        <v>123</v>
      </c>
      <c r="E239" s="99">
        <v>2</v>
      </c>
      <c r="F239" s="97">
        <v>48000</v>
      </c>
    </row>
    <row r="240" spans="2:6">
      <c r="B240" s="98">
        <v>44699</v>
      </c>
      <c r="C240" s="97" t="s">
        <v>128</v>
      </c>
      <c r="D240" s="97" t="s">
        <v>123</v>
      </c>
      <c r="E240" s="97">
        <v>5</v>
      </c>
      <c r="F240" s="97">
        <v>48000</v>
      </c>
    </row>
    <row r="241" spans="2:6">
      <c r="B241" s="98">
        <v>44699</v>
      </c>
      <c r="C241" s="97" t="s">
        <v>132</v>
      </c>
      <c r="D241" s="97" t="s">
        <v>125</v>
      </c>
      <c r="E241" s="99">
        <v>2</v>
      </c>
      <c r="F241" s="97">
        <v>8490</v>
      </c>
    </row>
    <row r="242" spans="2:6">
      <c r="B242" s="98">
        <v>44699</v>
      </c>
      <c r="C242" s="97" t="s">
        <v>122</v>
      </c>
      <c r="D242" s="97" t="s">
        <v>123</v>
      </c>
      <c r="E242" s="97">
        <v>3</v>
      </c>
      <c r="F242" s="97">
        <v>48000</v>
      </c>
    </row>
    <row r="243" spans="2:6">
      <c r="B243" s="98">
        <v>44699</v>
      </c>
      <c r="C243" s="97" t="s">
        <v>120</v>
      </c>
      <c r="D243" s="97" t="s">
        <v>123</v>
      </c>
      <c r="E243" s="99">
        <v>9</v>
      </c>
      <c r="F243" s="97">
        <v>48000</v>
      </c>
    </row>
    <row r="244" spans="2:6">
      <c r="B244" s="98">
        <v>44699</v>
      </c>
      <c r="C244" s="97" t="s">
        <v>124</v>
      </c>
      <c r="D244" s="97" t="s">
        <v>125</v>
      </c>
      <c r="E244" s="97">
        <v>8</v>
      </c>
      <c r="F244" s="97">
        <v>8490</v>
      </c>
    </row>
    <row r="245" spans="2:6">
      <c r="B245" s="98">
        <v>44699</v>
      </c>
      <c r="C245" s="97" t="s">
        <v>124</v>
      </c>
      <c r="D245" s="97" t="s">
        <v>127</v>
      </c>
      <c r="E245" s="97">
        <v>7</v>
      </c>
      <c r="F245" s="97">
        <v>9400</v>
      </c>
    </row>
    <row r="246" spans="2:6">
      <c r="B246" s="98">
        <v>44700</v>
      </c>
      <c r="C246" s="97" t="s">
        <v>118</v>
      </c>
      <c r="D246" s="97" t="s">
        <v>127</v>
      </c>
      <c r="E246" s="97">
        <v>2</v>
      </c>
      <c r="F246" s="97">
        <v>9400</v>
      </c>
    </row>
    <row r="247" spans="2:6">
      <c r="B247" s="98">
        <v>44700</v>
      </c>
      <c r="C247" s="97" t="s">
        <v>120</v>
      </c>
      <c r="D247" s="97" t="s">
        <v>129</v>
      </c>
      <c r="E247" s="97">
        <v>3</v>
      </c>
      <c r="F247" s="97">
        <v>152000</v>
      </c>
    </row>
    <row r="248" spans="2:6">
      <c r="B248" s="98">
        <v>44700</v>
      </c>
      <c r="C248" s="97" t="s">
        <v>122</v>
      </c>
      <c r="D248" s="97" t="s">
        <v>123</v>
      </c>
      <c r="E248" s="97">
        <v>9</v>
      </c>
      <c r="F248" s="97">
        <v>48000</v>
      </c>
    </row>
    <row r="249" spans="2:6">
      <c r="B249" s="98">
        <v>44700</v>
      </c>
      <c r="C249" s="97" t="s">
        <v>124</v>
      </c>
      <c r="D249" s="97" t="s">
        <v>123</v>
      </c>
      <c r="E249" s="99">
        <v>7</v>
      </c>
      <c r="F249" s="97">
        <v>48000</v>
      </c>
    </row>
    <row r="250" spans="2:6">
      <c r="B250" s="98">
        <v>44700</v>
      </c>
      <c r="C250" s="97" t="s">
        <v>126</v>
      </c>
      <c r="D250" s="97" t="s">
        <v>119</v>
      </c>
      <c r="E250" s="97">
        <v>8</v>
      </c>
      <c r="F250" s="97">
        <v>11200</v>
      </c>
    </row>
    <row r="251" spans="2:6">
      <c r="B251" s="98">
        <v>44700</v>
      </c>
      <c r="C251" s="97" t="s">
        <v>128</v>
      </c>
      <c r="D251" s="97" t="s">
        <v>119</v>
      </c>
      <c r="E251" s="97">
        <v>1</v>
      </c>
      <c r="F251" s="97">
        <v>11200</v>
      </c>
    </row>
    <row r="252" spans="2:6">
      <c r="B252" s="98">
        <v>44701</v>
      </c>
      <c r="C252" s="97" t="s">
        <v>118</v>
      </c>
      <c r="D252" s="97" t="s">
        <v>119</v>
      </c>
      <c r="E252" s="97">
        <v>2</v>
      </c>
      <c r="F252" s="97">
        <v>11200</v>
      </c>
    </row>
    <row r="253" spans="2:6">
      <c r="B253" s="98">
        <v>44701</v>
      </c>
      <c r="C253" s="97" t="s">
        <v>120</v>
      </c>
      <c r="D253" s="97" t="s">
        <v>127</v>
      </c>
      <c r="E253" s="97">
        <v>3</v>
      </c>
      <c r="F253" s="97">
        <v>9400</v>
      </c>
    </row>
    <row r="254" spans="2:6">
      <c r="B254" s="98">
        <v>44701</v>
      </c>
      <c r="C254" s="97" t="s">
        <v>122</v>
      </c>
      <c r="D254" s="97" t="s">
        <v>127</v>
      </c>
      <c r="E254" s="97">
        <v>1</v>
      </c>
      <c r="F254" s="97">
        <v>9400</v>
      </c>
    </row>
    <row r="255" spans="2:6">
      <c r="B255" s="98">
        <v>44704</v>
      </c>
      <c r="C255" s="97" t="s">
        <v>124</v>
      </c>
      <c r="D255" s="97" t="s">
        <v>125</v>
      </c>
      <c r="E255" s="97">
        <v>4</v>
      </c>
      <c r="F255" s="97">
        <v>8490</v>
      </c>
    </row>
    <row r="256" spans="2:6">
      <c r="B256" s="98">
        <v>44704</v>
      </c>
      <c r="C256" s="97" t="s">
        <v>126</v>
      </c>
      <c r="D256" s="97" t="s">
        <v>125</v>
      </c>
      <c r="E256" s="99">
        <v>2</v>
      </c>
      <c r="F256" s="97">
        <v>8490</v>
      </c>
    </row>
    <row r="257" spans="2:6">
      <c r="B257" s="98">
        <v>44704</v>
      </c>
      <c r="C257" s="97" t="s">
        <v>124</v>
      </c>
      <c r="D257" s="97" t="s">
        <v>119</v>
      </c>
      <c r="E257" s="99">
        <v>1</v>
      </c>
      <c r="F257" s="97">
        <v>11200</v>
      </c>
    </row>
    <row r="258" spans="2:6">
      <c r="B258" s="98">
        <v>44704</v>
      </c>
      <c r="C258" s="97" t="s">
        <v>118</v>
      </c>
      <c r="D258" s="97" t="s">
        <v>125</v>
      </c>
      <c r="E258" s="97">
        <v>3</v>
      </c>
      <c r="F258" s="97">
        <v>8490</v>
      </c>
    </row>
    <row r="259" spans="2:6">
      <c r="B259" s="98">
        <v>44705</v>
      </c>
      <c r="C259" s="97" t="s">
        <v>120</v>
      </c>
      <c r="D259" s="97" t="s">
        <v>127</v>
      </c>
      <c r="E259" s="97">
        <v>1</v>
      </c>
      <c r="F259" s="97">
        <v>9400</v>
      </c>
    </row>
    <row r="260" spans="2:6">
      <c r="B260" s="98">
        <v>44705</v>
      </c>
      <c r="C260" s="97" t="s">
        <v>124</v>
      </c>
      <c r="D260" s="97" t="s">
        <v>121</v>
      </c>
      <c r="E260" s="97">
        <v>5</v>
      </c>
      <c r="F260" s="97">
        <v>11400</v>
      </c>
    </row>
    <row r="261" spans="2:6">
      <c r="B261" s="98">
        <v>44705</v>
      </c>
      <c r="C261" s="97" t="s">
        <v>128</v>
      </c>
      <c r="D261" s="97" t="s">
        <v>123</v>
      </c>
      <c r="E261" s="97">
        <v>1</v>
      </c>
      <c r="F261" s="97">
        <v>48000</v>
      </c>
    </row>
    <row r="262" spans="2:6">
      <c r="B262" s="98">
        <v>44705</v>
      </c>
      <c r="C262" s="97" t="s">
        <v>128</v>
      </c>
      <c r="D262" s="97" t="s">
        <v>129</v>
      </c>
      <c r="E262" s="97">
        <v>2</v>
      </c>
      <c r="F262" s="97">
        <v>152000</v>
      </c>
    </row>
    <row r="263" spans="2:6">
      <c r="B263" s="98">
        <v>44706</v>
      </c>
      <c r="C263" s="97" t="s">
        <v>128</v>
      </c>
      <c r="D263" s="97" t="s">
        <v>127</v>
      </c>
      <c r="E263" s="97">
        <v>3</v>
      </c>
      <c r="F263" s="97">
        <v>9400</v>
      </c>
    </row>
    <row r="264" spans="2:6">
      <c r="B264" s="98">
        <v>44706</v>
      </c>
      <c r="C264" s="97" t="s">
        <v>132</v>
      </c>
      <c r="D264" s="97" t="s">
        <v>119</v>
      </c>
      <c r="E264" s="97">
        <v>9</v>
      </c>
      <c r="F264" s="97">
        <v>11200</v>
      </c>
    </row>
    <row r="265" spans="2:6">
      <c r="B265" s="98">
        <v>44706</v>
      </c>
      <c r="C265" s="97" t="s">
        <v>122</v>
      </c>
      <c r="D265" s="97" t="s">
        <v>121</v>
      </c>
      <c r="E265" s="99">
        <v>7</v>
      </c>
      <c r="F265" s="97">
        <v>11400</v>
      </c>
    </row>
    <row r="266" spans="2:6">
      <c r="B266" s="98">
        <v>44706</v>
      </c>
      <c r="C266" s="97" t="s">
        <v>120</v>
      </c>
      <c r="D266" s="97" t="s">
        <v>119</v>
      </c>
      <c r="E266" s="97">
        <v>8</v>
      </c>
      <c r="F266" s="97">
        <v>11200</v>
      </c>
    </row>
    <row r="267" spans="2:6">
      <c r="B267" s="98">
        <v>44707</v>
      </c>
      <c r="C267" s="97" t="s">
        <v>124</v>
      </c>
      <c r="D267" s="97" t="s">
        <v>121</v>
      </c>
      <c r="E267" s="99">
        <v>10</v>
      </c>
      <c r="F267" s="97">
        <v>11400</v>
      </c>
    </row>
    <row r="268" spans="2:6">
      <c r="B268" s="98">
        <v>44707</v>
      </c>
      <c r="C268" s="97" t="s">
        <v>124</v>
      </c>
      <c r="D268" s="97" t="s">
        <v>123</v>
      </c>
      <c r="E268" s="97">
        <v>5</v>
      </c>
      <c r="F268" s="97">
        <v>48000</v>
      </c>
    </row>
    <row r="269" spans="2:6">
      <c r="B269" s="98">
        <v>44707</v>
      </c>
      <c r="C269" s="97" t="s">
        <v>118</v>
      </c>
      <c r="D269" s="97" t="s">
        <v>125</v>
      </c>
      <c r="E269" s="97">
        <v>3</v>
      </c>
      <c r="F269" s="97">
        <v>8490</v>
      </c>
    </row>
    <row r="270" spans="2:6">
      <c r="B270" s="98">
        <v>44707</v>
      </c>
      <c r="C270" s="97" t="s">
        <v>120</v>
      </c>
      <c r="D270" s="97" t="s">
        <v>127</v>
      </c>
      <c r="E270" s="97">
        <v>2</v>
      </c>
      <c r="F270" s="97">
        <v>9400</v>
      </c>
    </row>
    <row r="271" spans="2:6">
      <c r="B271" s="98">
        <v>44708</v>
      </c>
      <c r="C271" s="97" t="s">
        <v>122</v>
      </c>
      <c r="D271" s="97" t="s">
        <v>129</v>
      </c>
      <c r="E271" s="97">
        <v>1</v>
      </c>
      <c r="F271" s="97">
        <v>152000</v>
      </c>
    </row>
    <row r="272" spans="2:6">
      <c r="B272" s="98">
        <v>44708</v>
      </c>
      <c r="C272" s="97" t="s">
        <v>124</v>
      </c>
      <c r="D272" s="97" t="s">
        <v>119</v>
      </c>
      <c r="E272" s="99">
        <v>4</v>
      </c>
      <c r="F272" s="97">
        <v>11200</v>
      </c>
    </row>
    <row r="273" spans="2:6">
      <c r="B273" s="98">
        <v>44708</v>
      </c>
      <c r="C273" s="97" t="s">
        <v>131</v>
      </c>
      <c r="D273" s="97" t="s">
        <v>119</v>
      </c>
      <c r="E273" s="97">
        <v>6</v>
      </c>
      <c r="F273" s="97">
        <v>11200</v>
      </c>
    </row>
    <row r="274" spans="2:6">
      <c r="B274" s="98">
        <v>44708</v>
      </c>
      <c r="C274" s="97" t="s">
        <v>118</v>
      </c>
      <c r="D274" s="97" t="s">
        <v>119</v>
      </c>
      <c r="E274" s="97">
        <v>11</v>
      </c>
      <c r="F274" s="97">
        <v>11200</v>
      </c>
    </row>
    <row r="275" spans="2:6">
      <c r="B275" s="98">
        <v>44708</v>
      </c>
      <c r="C275" s="97" t="s">
        <v>133</v>
      </c>
      <c r="D275" s="97" t="s">
        <v>125</v>
      </c>
      <c r="E275" s="97">
        <v>3</v>
      </c>
      <c r="F275" s="97">
        <v>8490</v>
      </c>
    </row>
    <row r="276" spans="2:6">
      <c r="B276" s="98">
        <v>44711</v>
      </c>
      <c r="C276" s="97" t="s">
        <v>126</v>
      </c>
      <c r="D276" s="97" t="s">
        <v>123</v>
      </c>
      <c r="E276" s="97">
        <v>2</v>
      </c>
      <c r="F276" s="97">
        <v>48000</v>
      </c>
    </row>
    <row r="277" spans="2:6">
      <c r="B277" s="98">
        <v>44711</v>
      </c>
      <c r="C277" s="97" t="s">
        <v>128</v>
      </c>
      <c r="D277" s="97" t="s">
        <v>129</v>
      </c>
      <c r="E277" s="99">
        <v>1</v>
      </c>
      <c r="F277" s="97">
        <v>152000</v>
      </c>
    </row>
    <row r="278" spans="2:6">
      <c r="B278" s="98">
        <v>44711</v>
      </c>
      <c r="C278" s="97" t="s">
        <v>130</v>
      </c>
      <c r="D278" s="97" t="s">
        <v>129</v>
      </c>
      <c r="E278" s="97">
        <v>21</v>
      </c>
      <c r="F278" s="97">
        <v>152000</v>
      </c>
    </row>
    <row r="279" spans="2:6">
      <c r="B279" s="98">
        <v>44712</v>
      </c>
      <c r="C279" s="97" t="s">
        <v>132</v>
      </c>
      <c r="D279" s="97" t="s">
        <v>127</v>
      </c>
      <c r="E279" s="97">
        <v>4</v>
      </c>
      <c r="F279" s="97">
        <v>9400</v>
      </c>
    </row>
    <row r="280" spans="2:6">
      <c r="B280" s="98">
        <v>44712</v>
      </c>
      <c r="C280" s="97" t="s">
        <v>130</v>
      </c>
      <c r="D280" s="97" t="s">
        <v>129</v>
      </c>
      <c r="E280" s="99">
        <v>2</v>
      </c>
      <c r="F280" s="97">
        <v>152000</v>
      </c>
    </row>
    <row r="281" spans="2:6">
      <c r="B281" s="98">
        <v>44712</v>
      </c>
      <c r="C281" s="97" t="s">
        <v>132</v>
      </c>
      <c r="D281" s="97" t="s">
        <v>127</v>
      </c>
      <c r="E281" s="99">
        <v>3</v>
      </c>
      <c r="F281" s="97">
        <v>9400</v>
      </c>
    </row>
    <row r="282" spans="2:6">
      <c r="B282" s="98">
        <v>44712</v>
      </c>
      <c r="C282" s="97" t="s">
        <v>133</v>
      </c>
      <c r="D282" s="97" t="s">
        <v>129</v>
      </c>
      <c r="E282" s="97">
        <v>1</v>
      </c>
      <c r="F282" s="97">
        <v>152000</v>
      </c>
    </row>
    <row r="283" spans="2:6">
      <c r="B283" s="98">
        <v>44713</v>
      </c>
      <c r="C283" s="97" t="s">
        <v>130</v>
      </c>
      <c r="D283" s="97" t="s">
        <v>119</v>
      </c>
      <c r="E283" s="97">
        <v>15</v>
      </c>
      <c r="F283" s="97">
        <v>11200</v>
      </c>
    </row>
    <row r="284" spans="2:6">
      <c r="B284" s="98">
        <v>44713</v>
      </c>
      <c r="C284" s="97" t="s">
        <v>131</v>
      </c>
      <c r="D284" s="97" t="s">
        <v>127</v>
      </c>
      <c r="E284" s="97">
        <v>2</v>
      </c>
      <c r="F284" s="97">
        <v>9400</v>
      </c>
    </row>
    <row r="285" spans="2:6">
      <c r="B285" s="98">
        <v>44713</v>
      </c>
      <c r="C285" s="97" t="s">
        <v>124</v>
      </c>
      <c r="D285" s="97" t="s">
        <v>127</v>
      </c>
      <c r="E285" s="97">
        <v>2</v>
      </c>
      <c r="F285" s="97">
        <v>9400</v>
      </c>
    </row>
    <row r="286" spans="2:6">
      <c r="B286" s="98">
        <v>44713</v>
      </c>
      <c r="C286" s="97" t="s">
        <v>126</v>
      </c>
      <c r="D286" s="97" t="s">
        <v>129</v>
      </c>
      <c r="E286" s="97">
        <v>1</v>
      </c>
      <c r="F286" s="97">
        <v>152000</v>
      </c>
    </row>
    <row r="287" spans="2:6">
      <c r="B287" s="98">
        <v>44713</v>
      </c>
      <c r="C287" s="97" t="s">
        <v>126</v>
      </c>
      <c r="D287" s="97" t="s">
        <v>119</v>
      </c>
      <c r="E287" s="97">
        <v>12</v>
      </c>
      <c r="F287" s="97">
        <v>11200</v>
      </c>
    </row>
    <row r="288" spans="2:6">
      <c r="B288" s="98">
        <v>44713</v>
      </c>
      <c r="C288" s="97" t="s">
        <v>128</v>
      </c>
      <c r="D288" s="97" t="s">
        <v>119</v>
      </c>
      <c r="E288" s="97">
        <v>10</v>
      </c>
      <c r="F288" s="97">
        <v>11200</v>
      </c>
    </row>
    <row r="289" spans="2:6">
      <c r="B289" s="98">
        <v>44713</v>
      </c>
      <c r="C289" s="97" t="s">
        <v>130</v>
      </c>
      <c r="D289" s="97" t="s">
        <v>125</v>
      </c>
      <c r="E289" s="97">
        <v>10</v>
      </c>
      <c r="F289" s="97">
        <v>8490</v>
      </c>
    </row>
    <row r="290" spans="2:6">
      <c r="B290" s="98">
        <v>44714</v>
      </c>
      <c r="C290" s="97" t="s">
        <v>130</v>
      </c>
      <c r="D290" s="97" t="s">
        <v>123</v>
      </c>
      <c r="E290" s="99">
        <v>3</v>
      </c>
      <c r="F290" s="97">
        <v>48000</v>
      </c>
    </row>
    <row r="291" spans="2:6">
      <c r="B291" s="98">
        <v>44714</v>
      </c>
      <c r="C291" s="97" t="s">
        <v>132</v>
      </c>
      <c r="D291" s="97" t="s">
        <v>129</v>
      </c>
      <c r="E291" s="97">
        <v>6</v>
      </c>
      <c r="F291" s="97">
        <v>152000</v>
      </c>
    </row>
    <row r="292" spans="2:6">
      <c r="B292" s="98">
        <v>44714</v>
      </c>
      <c r="C292" s="97" t="s">
        <v>133</v>
      </c>
      <c r="D292" s="97" t="s">
        <v>129</v>
      </c>
      <c r="E292" s="97">
        <v>1</v>
      </c>
      <c r="F292" s="97">
        <v>152000</v>
      </c>
    </row>
    <row r="293" spans="2:6">
      <c r="B293" s="98">
        <v>44715</v>
      </c>
      <c r="C293" s="97" t="s">
        <v>124</v>
      </c>
      <c r="D293" s="97" t="s">
        <v>127</v>
      </c>
      <c r="E293" s="97">
        <v>1</v>
      </c>
      <c r="F293" s="97">
        <v>9400</v>
      </c>
    </row>
    <row r="294" spans="2:6">
      <c r="B294" s="98">
        <v>44715</v>
      </c>
      <c r="C294" s="97" t="s">
        <v>126</v>
      </c>
      <c r="D294" s="97" t="s">
        <v>129</v>
      </c>
      <c r="E294" s="97">
        <v>1</v>
      </c>
      <c r="F294" s="97">
        <v>152000</v>
      </c>
    </row>
    <row r="295" spans="2:6">
      <c r="B295" s="98">
        <v>44715</v>
      </c>
      <c r="C295" s="97" t="s">
        <v>128</v>
      </c>
      <c r="D295" s="97" t="s">
        <v>127</v>
      </c>
      <c r="E295" s="99">
        <v>10</v>
      </c>
      <c r="F295" s="97">
        <v>9400</v>
      </c>
    </row>
    <row r="296" spans="2:6">
      <c r="B296" s="98">
        <v>44718</v>
      </c>
      <c r="C296" s="97" t="s">
        <v>130</v>
      </c>
      <c r="D296" s="97" t="s">
        <v>129</v>
      </c>
      <c r="E296" s="97">
        <v>5</v>
      </c>
      <c r="F296" s="97">
        <v>152000</v>
      </c>
    </row>
    <row r="297" spans="2:6">
      <c r="B297" s="98">
        <v>44718</v>
      </c>
      <c r="C297" s="97" t="s">
        <v>133</v>
      </c>
      <c r="D297" s="97" t="s">
        <v>129</v>
      </c>
      <c r="E297" s="97">
        <v>5</v>
      </c>
      <c r="F297" s="97">
        <v>152000</v>
      </c>
    </row>
    <row r="298" spans="2:6">
      <c r="B298" s="98">
        <v>44718</v>
      </c>
      <c r="C298" s="97" t="s">
        <v>124</v>
      </c>
      <c r="D298" s="97" t="s">
        <v>129</v>
      </c>
      <c r="E298" s="99">
        <v>10</v>
      </c>
      <c r="F298" s="97">
        <v>152000</v>
      </c>
    </row>
    <row r="299" spans="2:6">
      <c r="B299" s="98">
        <v>44718</v>
      </c>
      <c r="C299" s="97" t="s">
        <v>132</v>
      </c>
      <c r="D299" s="97" t="s">
        <v>123</v>
      </c>
      <c r="E299" s="97">
        <v>2</v>
      </c>
      <c r="F299" s="97">
        <v>48000</v>
      </c>
    </row>
    <row r="300" spans="2:6">
      <c r="B300" s="98">
        <v>44718</v>
      </c>
      <c r="C300" s="97" t="s">
        <v>122</v>
      </c>
      <c r="D300" s="97" t="s">
        <v>123</v>
      </c>
      <c r="E300" s="97">
        <v>25</v>
      </c>
      <c r="F300" s="97">
        <v>48000</v>
      </c>
    </row>
    <row r="301" spans="2:6">
      <c r="B301" s="98">
        <v>44719</v>
      </c>
      <c r="C301" s="97" t="s">
        <v>120</v>
      </c>
      <c r="D301" s="97" t="s">
        <v>125</v>
      </c>
      <c r="E301" s="97">
        <v>2</v>
      </c>
      <c r="F301" s="97">
        <v>8490</v>
      </c>
    </row>
    <row r="302" spans="2:6">
      <c r="B302" s="98">
        <v>44719</v>
      </c>
      <c r="C302" s="97" t="s">
        <v>124</v>
      </c>
      <c r="D302" s="97" t="s">
        <v>123</v>
      </c>
      <c r="E302" s="97">
        <v>3</v>
      </c>
      <c r="F302" s="97">
        <v>48000</v>
      </c>
    </row>
    <row r="303" spans="2:6">
      <c r="B303" s="98">
        <v>44719</v>
      </c>
      <c r="C303" s="97" t="s">
        <v>124</v>
      </c>
      <c r="D303" s="97" t="s">
        <v>123</v>
      </c>
      <c r="E303" s="97">
        <v>9</v>
      </c>
      <c r="F303" s="97">
        <v>48000</v>
      </c>
    </row>
    <row r="304" spans="2:6">
      <c r="B304" s="98">
        <v>44719</v>
      </c>
      <c r="C304" s="97" t="s">
        <v>128</v>
      </c>
      <c r="D304" s="97" t="s">
        <v>125</v>
      </c>
      <c r="E304" s="99">
        <v>8</v>
      </c>
      <c r="F304" s="97">
        <v>8490</v>
      </c>
    </row>
    <row r="305" spans="2:6">
      <c r="B305" s="98">
        <v>44719</v>
      </c>
      <c r="C305" s="97" t="s">
        <v>128</v>
      </c>
      <c r="D305" s="97" t="s">
        <v>127</v>
      </c>
      <c r="E305" s="97">
        <v>7</v>
      </c>
      <c r="F305" s="97">
        <v>9400</v>
      </c>
    </row>
    <row r="306" spans="2:6">
      <c r="B306" s="98">
        <v>44720</v>
      </c>
      <c r="C306" s="97" t="s">
        <v>133</v>
      </c>
      <c r="D306" s="97" t="s">
        <v>127</v>
      </c>
      <c r="E306" s="99">
        <v>3</v>
      </c>
      <c r="F306" s="97">
        <v>9400</v>
      </c>
    </row>
    <row r="307" spans="2:6">
      <c r="B307" s="98">
        <v>44720</v>
      </c>
      <c r="C307" s="97" t="s">
        <v>120</v>
      </c>
      <c r="D307" s="97" t="s">
        <v>129</v>
      </c>
      <c r="E307" s="97">
        <v>2</v>
      </c>
      <c r="F307" s="97">
        <v>152000</v>
      </c>
    </row>
    <row r="308" spans="2:6">
      <c r="B308" s="98">
        <v>44720</v>
      </c>
      <c r="C308" s="97" t="s">
        <v>124</v>
      </c>
      <c r="D308" s="97" t="s">
        <v>123</v>
      </c>
      <c r="E308" s="97">
        <v>6</v>
      </c>
      <c r="F308" s="97">
        <v>48000</v>
      </c>
    </row>
    <row r="309" spans="2:6">
      <c r="B309" s="98">
        <v>44720</v>
      </c>
      <c r="C309" s="97" t="s">
        <v>124</v>
      </c>
      <c r="D309" s="97" t="s">
        <v>123</v>
      </c>
      <c r="E309" s="99">
        <v>4</v>
      </c>
      <c r="F309" s="97">
        <v>48000</v>
      </c>
    </row>
    <row r="310" spans="2:6">
      <c r="B310" s="98">
        <v>44721</v>
      </c>
      <c r="C310" s="97" t="s">
        <v>118</v>
      </c>
      <c r="D310" s="97" t="s">
        <v>119</v>
      </c>
      <c r="E310" s="97">
        <v>4</v>
      </c>
      <c r="F310" s="97">
        <v>11200</v>
      </c>
    </row>
    <row r="311" spans="2:6">
      <c r="B311" s="98">
        <v>44721</v>
      </c>
      <c r="C311" s="97" t="s">
        <v>120</v>
      </c>
      <c r="D311" s="97" t="s">
        <v>119</v>
      </c>
      <c r="E311" s="99">
        <v>2</v>
      </c>
      <c r="F311" s="97">
        <v>11200</v>
      </c>
    </row>
    <row r="312" spans="2:6">
      <c r="B312" s="98">
        <v>44721</v>
      </c>
      <c r="C312" s="97" t="s">
        <v>122</v>
      </c>
      <c r="D312" s="97" t="s">
        <v>119</v>
      </c>
      <c r="E312" s="97">
        <v>5</v>
      </c>
      <c r="F312" s="97">
        <v>11200</v>
      </c>
    </row>
    <row r="313" spans="2:6">
      <c r="B313" s="98">
        <v>44721</v>
      </c>
      <c r="C313" s="97" t="s">
        <v>124</v>
      </c>
      <c r="D313" s="97" t="s">
        <v>129</v>
      </c>
      <c r="E313" s="99">
        <v>2</v>
      </c>
      <c r="F313" s="97">
        <v>152000</v>
      </c>
    </row>
    <row r="314" spans="2:6">
      <c r="B314" s="98">
        <v>44721</v>
      </c>
      <c r="C314" s="97" t="s">
        <v>126</v>
      </c>
      <c r="D314" s="97" t="s">
        <v>119</v>
      </c>
      <c r="E314" s="97">
        <v>1</v>
      </c>
      <c r="F314" s="97">
        <v>11200</v>
      </c>
    </row>
    <row r="315" spans="2:6">
      <c r="B315" s="98">
        <v>44722</v>
      </c>
      <c r="C315" s="97" t="s">
        <v>128</v>
      </c>
      <c r="D315" s="97" t="s">
        <v>119</v>
      </c>
      <c r="E315" s="97">
        <v>3</v>
      </c>
      <c r="F315" s="97">
        <v>11200</v>
      </c>
    </row>
    <row r="316" spans="2:6">
      <c r="B316" s="98">
        <v>44722</v>
      </c>
      <c r="C316" s="97" t="s">
        <v>122</v>
      </c>
      <c r="D316" s="97" t="s">
        <v>125</v>
      </c>
      <c r="E316" s="97">
        <v>6</v>
      </c>
      <c r="F316" s="97">
        <v>8490</v>
      </c>
    </row>
    <row r="317" spans="2:6">
      <c r="B317" s="98">
        <v>44722</v>
      </c>
      <c r="C317" s="97" t="s">
        <v>120</v>
      </c>
      <c r="D317" s="97" t="s">
        <v>123</v>
      </c>
      <c r="E317" s="97">
        <v>5</v>
      </c>
      <c r="F317" s="97">
        <v>48000</v>
      </c>
    </row>
    <row r="318" spans="2:6">
      <c r="B318" s="98">
        <v>44722</v>
      </c>
      <c r="C318" s="97" t="s">
        <v>118</v>
      </c>
      <c r="D318" s="97" t="s">
        <v>129</v>
      </c>
      <c r="E318" s="97">
        <v>2</v>
      </c>
      <c r="F318" s="97">
        <v>152000</v>
      </c>
    </row>
    <row r="319" spans="2:6">
      <c r="B319" s="98">
        <v>44722</v>
      </c>
      <c r="C319" s="97" t="s">
        <v>120</v>
      </c>
      <c r="D319" s="97" t="s">
        <v>123</v>
      </c>
      <c r="E319" s="99">
        <v>3</v>
      </c>
      <c r="F319" s="97">
        <v>48000</v>
      </c>
    </row>
    <row r="320" spans="2:6">
      <c r="B320" s="98">
        <v>44725</v>
      </c>
      <c r="C320" s="97" t="s">
        <v>122</v>
      </c>
      <c r="D320" s="97" t="s">
        <v>123</v>
      </c>
      <c r="E320" s="97">
        <v>4</v>
      </c>
      <c r="F320" s="97">
        <v>48000</v>
      </c>
    </row>
    <row r="321" spans="2:6">
      <c r="B321" s="98">
        <v>44725</v>
      </c>
      <c r="C321" s="97" t="s">
        <v>124</v>
      </c>
      <c r="D321" s="97" t="s">
        <v>123</v>
      </c>
      <c r="E321" s="99">
        <v>5</v>
      </c>
      <c r="F321" s="97">
        <v>48000</v>
      </c>
    </row>
    <row r="322" spans="2:6">
      <c r="B322" s="98">
        <v>44725</v>
      </c>
      <c r="C322" s="97" t="s">
        <v>126</v>
      </c>
      <c r="D322" s="97" t="s">
        <v>123</v>
      </c>
      <c r="E322" s="97">
        <v>5</v>
      </c>
      <c r="F322" s="97">
        <v>48000</v>
      </c>
    </row>
    <row r="323" spans="2:6">
      <c r="B323" s="98">
        <v>44725</v>
      </c>
      <c r="C323" s="97" t="s">
        <v>130</v>
      </c>
      <c r="D323" s="97" t="s">
        <v>123</v>
      </c>
      <c r="E323" s="99">
        <v>10</v>
      </c>
      <c r="F323" s="97">
        <v>48000</v>
      </c>
    </row>
    <row r="324" spans="2:6">
      <c r="B324" s="98">
        <v>44725</v>
      </c>
      <c r="C324" s="97" t="s">
        <v>132</v>
      </c>
      <c r="D324" s="97" t="s">
        <v>123</v>
      </c>
      <c r="E324" s="97">
        <v>15</v>
      </c>
      <c r="F324" s="97">
        <v>48000</v>
      </c>
    </row>
    <row r="325" spans="2:6">
      <c r="B325" s="98">
        <v>44726</v>
      </c>
      <c r="C325" s="97" t="s">
        <v>133</v>
      </c>
      <c r="D325" s="97" t="s">
        <v>123</v>
      </c>
      <c r="E325" s="99">
        <v>10</v>
      </c>
      <c r="F325" s="97">
        <v>48000</v>
      </c>
    </row>
    <row r="326" spans="2:6">
      <c r="B326" s="98">
        <v>44726</v>
      </c>
      <c r="C326" s="97" t="s">
        <v>130</v>
      </c>
      <c r="D326" s="97" t="s">
        <v>127</v>
      </c>
      <c r="E326" s="97">
        <v>15</v>
      </c>
      <c r="F326" s="97">
        <v>9400</v>
      </c>
    </row>
    <row r="327" spans="2:6">
      <c r="B327" s="98">
        <v>44726</v>
      </c>
      <c r="C327" s="97" t="s">
        <v>131</v>
      </c>
      <c r="D327" s="97" t="s">
        <v>127</v>
      </c>
      <c r="E327" s="97">
        <v>5</v>
      </c>
      <c r="F327" s="97">
        <v>9400</v>
      </c>
    </row>
    <row r="328" spans="2:6">
      <c r="B328" s="98">
        <v>44726</v>
      </c>
      <c r="C328" s="97" t="s">
        <v>124</v>
      </c>
      <c r="D328" s="97" t="s">
        <v>127</v>
      </c>
      <c r="E328" s="99">
        <v>7</v>
      </c>
      <c r="F328" s="97">
        <v>9400</v>
      </c>
    </row>
    <row r="329" spans="2:6">
      <c r="B329" s="98">
        <v>44727</v>
      </c>
      <c r="C329" s="97" t="s">
        <v>126</v>
      </c>
      <c r="D329" s="97" t="s">
        <v>125</v>
      </c>
      <c r="E329" s="97">
        <v>8</v>
      </c>
      <c r="F329" s="97">
        <v>8490</v>
      </c>
    </row>
    <row r="330" spans="2:6">
      <c r="B330" s="98">
        <v>44727</v>
      </c>
      <c r="C330" s="97" t="s">
        <v>132</v>
      </c>
      <c r="D330" s="97" t="s">
        <v>125</v>
      </c>
      <c r="E330" s="97">
        <v>3</v>
      </c>
      <c r="F330" s="97">
        <v>8490</v>
      </c>
    </row>
    <row r="331" spans="2:6">
      <c r="B331" s="98">
        <v>44727</v>
      </c>
      <c r="C331" s="97" t="s">
        <v>133</v>
      </c>
      <c r="D331" s="97" t="s">
        <v>125</v>
      </c>
      <c r="E331" s="97">
        <v>2</v>
      </c>
      <c r="F331" s="97">
        <v>8490</v>
      </c>
    </row>
    <row r="332" spans="2:6">
      <c r="B332" s="98">
        <v>44727</v>
      </c>
      <c r="C332" s="97" t="s">
        <v>124</v>
      </c>
      <c r="D332" s="97" t="s">
        <v>119</v>
      </c>
      <c r="E332" s="99">
        <v>1</v>
      </c>
      <c r="F332" s="97">
        <v>11200</v>
      </c>
    </row>
    <row r="333" spans="2:6">
      <c r="B333" s="98">
        <v>44727</v>
      </c>
      <c r="C333" s="97" t="s">
        <v>126</v>
      </c>
      <c r="D333" s="97" t="s">
        <v>119</v>
      </c>
      <c r="E333" s="97">
        <v>30</v>
      </c>
      <c r="F333" s="97">
        <v>11200</v>
      </c>
    </row>
    <row r="334" spans="2:6">
      <c r="B334" s="98">
        <v>44727</v>
      </c>
      <c r="C334" s="97" t="s">
        <v>128</v>
      </c>
      <c r="D334" s="97" t="s">
        <v>119</v>
      </c>
      <c r="E334" s="97">
        <v>7</v>
      </c>
      <c r="F334" s="97">
        <v>11200</v>
      </c>
    </row>
    <row r="335" spans="2:6">
      <c r="B335" s="98">
        <v>44728</v>
      </c>
      <c r="C335" s="97" t="s">
        <v>130</v>
      </c>
      <c r="D335" s="97" t="s">
        <v>127</v>
      </c>
      <c r="E335" s="97">
        <v>2</v>
      </c>
      <c r="F335" s="97">
        <v>9400</v>
      </c>
    </row>
    <row r="336" spans="2:6">
      <c r="B336" s="98">
        <v>44728</v>
      </c>
      <c r="C336" s="97" t="s">
        <v>132</v>
      </c>
      <c r="D336" s="97" t="s">
        <v>127</v>
      </c>
      <c r="E336" s="97">
        <v>3</v>
      </c>
      <c r="F336" s="97">
        <v>9400</v>
      </c>
    </row>
    <row r="337" spans="2:6">
      <c r="B337" s="98">
        <v>44728</v>
      </c>
      <c r="C337" s="97" t="s">
        <v>133</v>
      </c>
      <c r="D337" s="97" t="s">
        <v>125</v>
      </c>
      <c r="E337" s="97">
        <v>3</v>
      </c>
      <c r="F337" s="97">
        <v>8490</v>
      </c>
    </row>
    <row r="338" spans="2:6">
      <c r="B338" s="98">
        <v>44728</v>
      </c>
      <c r="C338" s="97" t="s">
        <v>118</v>
      </c>
      <c r="D338" s="97" t="s">
        <v>125</v>
      </c>
      <c r="E338" s="97">
        <v>2</v>
      </c>
      <c r="F338" s="97">
        <v>8490</v>
      </c>
    </row>
    <row r="339" spans="2:6">
      <c r="B339" s="98">
        <v>44729</v>
      </c>
      <c r="C339" s="97" t="s">
        <v>132</v>
      </c>
      <c r="D339" s="97" t="s">
        <v>119</v>
      </c>
      <c r="E339" s="99">
        <v>10</v>
      </c>
      <c r="F339" s="97">
        <v>11200</v>
      </c>
    </row>
    <row r="340" spans="2:6">
      <c r="B340" s="98">
        <v>44729</v>
      </c>
      <c r="C340" s="97" t="s">
        <v>124</v>
      </c>
      <c r="D340" s="97" t="s">
        <v>121</v>
      </c>
      <c r="E340" s="97">
        <v>15</v>
      </c>
      <c r="F340" s="97">
        <v>11400</v>
      </c>
    </row>
    <row r="341" spans="2:6">
      <c r="B341" s="98">
        <v>44729</v>
      </c>
      <c r="C341" s="97" t="s">
        <v>128</v>
      </c>
      <c r="D341" s="97" t="s">
        <v>123</v>
      </c>
      <c r="E341" s="97">
        <v>7</v>
      </c>
      <c r="F341" s="97">
        <v>48000</v>
      </c>
    </row>
    <row r="342" spans="2:6">
      <c r="B342" s="98">
        <v>44729</v>
      </c>
      <c r="C342" s="97" t="s">
        <v>128</v>
      </c>
      <c r="D342" s="97" t="s">
        <v>121</v>
      </c>
      <c r="E342" s="97">
        <v>8</v>
      </c>
      <c r="F342" s="97">
        <v>11400</v>
      </c>
    </row>
    <row r="343" spans="2:6">
      <c r="B343" s="98">
        <v>44729</v>
      </c>
      <c r="C343" s="97" t="s">
        <v>128</v>
      </c>
      <c r="D343" s="97" t="s">
        <v>119</v>
      </c>
      <c r="E343" s="97">
        <v>3</v>
      </c>
      <c r="F343" s="97">
        <v>11200</v>
      </c>
    </row>
    <row r="344" spans="2:6">
      <c r="B344" s="98">
        <v>44729</v>
      </c>
      <c r="C344" s="97" t="s">
        <v>132</v>
      </c>
      <c r="D344" s="97" t="s">
        <v>121</v>
      </c>
      <c r="E344" s="97">
        <v>2</v>
      </c>
      <c r="F344" s="97">
        <v>11400</v>
      </c>
    </row>
    <row r="345" spans="2:6">
      <c r="B345" s="98">
        <v>44729</v>
      </c>
      <c r="C345" s="97" t="s">
        <v>122</v>
      </c>
      <c r="D345" s="97" t="s">
        <v>123</v>
      </c>
      <c r="E345" s="99">
        <v>2</v>
      </c>
      <c r="F345" s="97">
        <v>48000</v>
      </c>
    </row>
    <row r="346" spans="2:6">
      <c r="B346" s="98">
        <v>44732</v>
      </c>
      <c r="C346" s="97" t="s">
        <v>120</v>
      </c>
      <c r="D346" s="97" t="s">
        <v>123</v>
      </c>
      <c r="E346" s="99">
        <v>3</v>
      </c>
      <c r="F346" s="97">
        <v>48000</v>
      </c>
    </row>
    <row r="347" spans="2:6">
      <c r="B347" s="98">
        <v>44732</v>
      </c>
      <c r="C347" s="97" t="s">
        <v>124</v>
      </c>
      <c r="D347" s="97" t="s">
        <v>125</v>
      </c>
      <c r="E347" s="97">
        <v>5</v>
      </c>
      <c r="F347" s="97">
        <v>8490</v>
      </c>
    </row>
    <row r="348" spans="2:6">
      <c r="B348" s="98">
        <v>44732</v>
      </c>
      <c r="C348" s="97" t="s">
        <v>133</v>
      </c>
      <c r="D348" s="97" t="s">
        <v>129</v>
      </c>
      <c r="E348" s="97">
        <v>2</v>
      </c>
      <c r="F348" s="97">
        <v>152000</v>
      </c>
    </row>
    <row r="349" spans="2:6">
      <c r="B349" s="98">
        <v>44732</v>
      </c>
      <c r="C349" s="97" t="s">
        <v>130</v>
      </c>
      <c r="D349" s="97" t="s">
        <v>119</v>
      </c>
      <c r="E349" s="97">
        <v>3</v>
      </c>
      <c r="F349" s="97">
        <v>11200</v>
      </c>
    </row>
    <row r="350" spans="2:6">
      <c r="B350" s="98">
        <v>44732</v>
      </c>
      <c r="C350" s="97" t="s">
        <v>122</v>
      </c>
      <c r="D350" s="97" t="s">
        <v>121</v>
      </c>
      <c r="E350" s="97">
        <v>1</v>
      </c>
      <c r="F350" s="97">
        <v>11400</v>
      </c>
    </row>
    <row r="351" spans="2:6">
      <c r="B351" s="98">
        <v>44732</v>
      </c>
      <c r="C351" s="97" t="s">
        <v>126</v>
      </c>
      <c r="D351" s="97" t="s">
        <v>123</v>
      </c>
      <c r="E351" s="97">
        <v>5</v>
      </c>
      <c r="F351" s="97">
        <v>48000</v>
      </c>
    </row>
    <row r="352" spans="2:6">
      <c r="B352" s="98">
        <v>44733</v>
      </c>
      <c r="C352" s="97" t="s">
        <v>120</v>
      </c>
      <c r="D352" s="97" t="s">
        <v>129</v>
      </c>
      <c r="E352" s="97">
        <v>6</v>
      </c>
      <c r="F352" s="97">
        <v>152000</v>
      </c>
    </row>
    <row r="353" spans="2:6">
      <c r="B353" s="98">
        <v>44733</v>
      </c>
      <c r="C353" s="97" t="s">
        <v>122</v>
      </c>
      <c r="D353" s="97" t="s">
        <v>127</v>
      </c>
      <c r="E353" s="97">
        <v>2</v>
      </c>
      <c r="F353" s="97">
        <v>9400</v>
      </c>
    </row>
    <row r="354" spans="2:6">
      <c r="B354" s="98">
        <v>44733</v>
      </c>
      <c r="C354" s="97" t="s">
        <v>124</v>
      </c>
      <c r="D354" s="97" t="s">
        <v>119</v>
      </c>
      <c r="E354" s="97">
        <v>3</v>
      </c>
      <c r="F354" s="97">
        <v>11200</v>
      </c>
    </row>
    <row r="355" spans="2:6">
      <c r="B355" s="98">
        <v>44733</v>
      </c>
      <c r="C355" s="97" t="s">
        <v>126</v>
      </c>
      <c r="D355" s="97" t="s">
        <v>127</v>
      </c>
      <c r="E355" s="97">
        <v>5</v>
      </c>
      <c r="F355" s="97">
        <v>9400</v>
      </c>
    </row>
    <row r="356" spans="2:6">
      <c r="B356" s="98">
        <v>44733</v>
      </c>
      <c r="C356" s="97" t="s">
        <v>128</v>
      </c>
      <c r="D356" s="97" t="s">
        <v>129</v>
      </c>
      <c r="E356" s="99">
        <v>2</v>
      </c>
      <c r="F356" s="97">
        <v>152000</v>
      </c>
    </row>
    <row r="357" spans="2:6">
      <c r="B357" s="98">
        <v>44734</v>
      </c>
      <c r="C357" s="97" t="s">
        <v>118</v>
      </c>
      <c r="D357" s="97" t="s">
        <v>129</v>
      </c>
      <c r="E357" s="97">
        <v>1</v>
      </c>
      <c r="F357" s="97">
        <v>152000</v>
      </c>
    </row>
    <row r="358" spans="2:6">
      <c r="B358" s="98">
        <v>44734</v>
      </c>
      <c r="C358" s="97" t="s">
        <v>120</v>
      </c>
      <c r="D358" s="97" t="s">
        <v>129</v>
      </c>
      <c r="E358" s="99">
        <v>2</v>
      </c>
      <c r="F358" s="97">
        <v>152000</v>
      </c>
    </row>
    <row r="359" spans="2:6">
      <c r="B359" s="98">
        <v>44734</v>
      </c>
      <c r="C359" s="97" t="s">
        <v>122</v>
      </c>
      <c r="D359" s="97" t="s">
        <v>129</v>
      </c>
      <c r="E359" s="97">
        <v>4</v>
      </c>
      <c r="F359" s="97">
        <v>152000</v>
      </c>
    </row>
    <row r="360" spans="2:6">
      <c r="B360" s="98">
        <v>44734</v>
      </c>
      <c r="C360" s="97" t="s">
        <v>124</v>
      </c>
      <c r="D360" s="97" t="s">
        <v>121</v>
      </c>
      <c r="E360" s="97">
        <v>5</v>
      </c>
      <c r="F360" s="97">
        <v>11400</v>
      </c>
    </row>
    <row r="361" spans="2:6">
      <c r="B361" s="98">
        <v>44734</v>
      </c>
      <c r="C361" s="97" t="s">
        <v>126</v>
      </c>
      <c r="D361" s="97" t="s">
        <v>123</v>
      </c>
      <c r="E361" s="97">
        <v>6</v>
      </c>
      <c r="F361" s="97">
        <v>48000</v>
      </c>
    </row>
    <row r="362" spans="2:6">
      <c r="B362" s="98">
        <v>44734</v>
      </c>
      <c r="C362" s="97" t="s">
        <v>133</v>
      </c>
      <c r="D362" s="97" t="s">
        <v>119</v>
      </c>
      <c r="E362" s="99">
        <v>2</v>
      </c>
      <c r="F362" s="97">
        <v>11200</v>
      </c>
    </row>
    <row r="363" spans="2:6">
      <c r="B363" s="98">
        <v>44734</v>
      </c>
      <c r="C363" s="97" t="s">
        <v>126</v>
      </c>
      <c r="D363" s="97" t="s">
        <v>119</v>
      </c>
      <c r="E363" s="97">
        <v>3</v>
      </c>
      <c r="F363" s="97">
        <v>11200</v>
      </c>
    </row>
    <row r="364" spans="2:6">
      <c r="B364" s="98">
        <v>44735</v>
      </c>
      <c r="C364" s="97" t="s">
        <v>128</v>
      </c>
      <c r="D364" s="97" t="s">
        <v>127</v>
      </c>
      <c r="E364" s="97">
        <v>4</v>
      </c>
      <c r="F364" s="97">
        <v>9400</v>
      </c>
    </row>
    <row r="365" spans="2:6">
      <c r="B365" s="98">
        <v>44735</v>
      </c>
      <c r="C365" s="97" t="s">
        <v>130</v>
      </c>
      <c r="D365" s="97" t="s">
        <v>127</v>
      </c>
      <c r="E365" s="97">
        <v>5</v>
      </c>
      <c r="F365" s="97">
        <v>9400</v>
      </c>
    </row>
    <row r="366" spans="2:6">
      <c r="B366" s="98">
        <v>44735</v>
      </c>
      <c r="C366" s="97" t="s">
        <v>128</v>
      </c>
      <c r="D366" s="97" t="s">
        <v>127</v>
      </c>
      <c r="E366" s="97">
        <v>6</v>
      </c>
      <c r="F366" s="97">
        <v>9400</v>
      </c>
    </row>
    <row r="367" spans="2:6">
      <c r="B367" s="98">
        <v>44736</v>
      </c>
      <c r="C367" s="97" t="s">
        <v>130</v>
      </c>
      <c r="D367" s="97" t="s">
        <v>127</v>
      </c>
      <c r="E367" s="97">
        <v>2</v>
      </c>
      <c r="F367" s="97">
        <v>9400</v>
      </c>
    </row>
    <row r="368" spans="2:6">
      <c r="B368" s="98">
        <v>44736</v>
      </c>
      <c r="C368" s="97" t="s">
        <v>131</v>
      </c>
      <c r="D368" s="97" t="s">
        <v>119</v>
      </c>
      <c r="E368" s="99">
        <v>3</v>
      </c>
      <c r="F368" s="97">
        <v>11200</v>
      </c>
    </row>
    <row r="369" spans="2:6">
      <c r="B369" s="98">
        <v>44736</v>
      </c>
      <c r="C369" s="97" t="s">
        <v>118</v>
      </c>
      <c r="D369" s="97" t="s">
        <v>119</v>
      </c>
      <c r="E369" s="97">
        <v>6</v>
      </c>
      <c r="F369" s="97">
        <v>11200</v>
      </c>
    </row>
    <row r="370" spans="2:6">
      <c r="B370" s="98">
        <v>44736</v>
      </c>
      <c r="C370" s="97" t="s">
        <v>133</v>
      </c>
      <c r="D370" s="97" t="s">
        <v>119</v>
      </c>
      <c r="E370" s="97">
        <v>8</v>
      </c>
      <c r="F370" s="97">
        <v>11200</v>
      </c>
    </row>
    <row r="371" spans="2:6">
      <c r="B371" s="98">
        <v>44736</v>
      </c>
      <c r="C371" s="97" t="s">
        <v>126</v>
      </c>
      <c r="D371" s="97" t="s">
        <v>125</v>
      </c>
      <c r="E371" s="97">
        <v>7</v>
      </c>
      <c r="F371" s="97">
        <v>8490</v>
      </c>
    </row>
    <row r="372" spans="2:6">
      <c r="B372" s="98">
        <v>44736</v>
      </c>
      <c r="C372" s="97" t="s">
        <v>128</v>
      </c>
      <c r="D372" s="97" t="s">
        <v>123</v>
      </c>
      <c r="E372" s="99">
        <v>9</v>
      </c>
      <c r="F372" s="97">
        <v>48000</v>
      </c>
    </row>
    <row r="373" spans="2:6">
      <c r="B373" s="98">
        <v>44736</v>
      </c>
      <c r="C373" s="97" t="s">
        <v>130</v>
      </c>
      <c r="D373" s="97" t="s">
        <v>127</v>
      </c>
      <c r="E373" s="97">
        <v>3</v>
      </c>
      <c r="F373" s="97">
        <v>9400</v>
      </c>
    </row>
    <row r="374" spans="2:6">
      <c r="B374" s="98">
        <v>44739</v>
      </c>
      <c r="C374" s="97" t="s">
        <v>132</v>
      </c>
      <c r="D374" s="97" t="s">
        <v>129</v>
      </c>
      <c r="E374" s="99">
        <v>5</v>
      </c>
      <c r="F374" s="97">
        <v>152000</v>
      </c>
    </row>
    <row r="375" spans="2:6">
      <c r="B375" s="98">
        <v>44739</v>
      </c>
      <c r="C375" s="97" t="s">
        <v>124</v>
      </c>
      <c r="D375" s="97" t="s">
        <v>127</v>
      </c>
      <c r="E375" s="97">
        <v>7</v>
      </c>
      <c r="F375" s="97">
        <v>9400</v>
      </c>
    </row>
    <row r="376" spans="2:6">
      <c r="B376" s="98">
        <v>44739</v>
      </c>
      <c r="C376" s="97" t="s">
        <v>122</v>
      </c>
      <c r="D376" s="97" t="s">
        <v>127</v>
      </c>
      <c r="E376" s="99">
        <v>8</v>
      </c>
      <c r="F376" s="97">
        <v>9400</v>
      </c>
    </row>
    <row r="377" spans="2:6">
      <c r="B377" s="98">
        <v>44739</v>
      </c>
      <c r="C377" s="97" t="s">
        <v>126</v>
      </c>
      <c r="D377" s="97" t="s">
        <v>129</v>
      </c>
      <c r="E377" s="97">
        <v>1</v>
      </c>
      <c r="F377" s="97">
        <v>152000</v>
      </c>
    </row>
    <row r="378" spans="2:6">
      <c r="B378" s="98">
        <v>44740</v>
      </c>
      <c r="C378" s="97" t="s">
        <v>118</v>
      </c>
      <c r="D378" s="97" t="s">
        <v>119</v>
      </c>
      <c r="E378" s="97">
        <v>3</v>
      </c>
      <c r="F378" s="97">
        <v>11200</v>
      </c>
    </row>
    <row r="379" spans="2:6">
      <c r="B379" s="98">
        <v>44740</v>
      </c>
      <c r="C379" s="97" t="s">
        <v>128</v>
      </c>
      <c r="D379" s="97" t="s">
        <v>119</v>
      </c>
      <c r="E379" s="97">
        <v>5</v>
      </c>
      <c r="F379" s="97">
        <v>11200</v>
      </c>
    </row>
    <row r="380" spans="2:6">
      <c r="B380" s="98">
        <v>44740</v>
      </c>
      <c r="C380" s="97" t="s">
        <v>126</v>
      </c>
      <c r="D380" s="97" t="s">
        <v>125</v>
      </c>
      <c r="E380" s="99">
        <v>6</v>
      </c>
      <c r="F380" s="97">
        <v>8490</v>
      </c>
    </row>
    <row r="381" spans="2:6">
      <c r="B381" s="98">
        <v>44740</v>
      </c>
      <c r="C381" s="97" t="s">
        <v>128</v>
      </c>
      <c r="D381" s="97" t="s">
        <v>127</v>
      </c>
      <c r="E381" s="97">
        <v>2</v>
      </c>
      <c r="F381" s="97">
        <v>9400</v>
      </c>
    </row>
    <row r="382" spans="2:6">
      <c r="B382" s="98">
        <v>44740</v>
      </c>
      <c r="C382" s="97" t="s">
        <v>130</v>
      </c>
      <c r="D382" s="97" t="s">
        <v>123</v>
      </c>
      <c r="E382" s="97">
        <v>3</v>
      </c>
      <c r="F382" s="97">
        <v>48000</v>
      </c>
    </row>
    <row r="383" spans="2:6">
      <c r="B383" s="98">
        <v>44740</v>
      </c>
      <c r="C383" s="97" t="s">
        <v>132</v>
      </c>
      <c r="D383" s="97" t="s">
        <v>123</v>
      </c>
      <c r="E383" s="97">
        <v>5</v>
      </c>
      <c r="F383" s="97">
        <v>48000</v>
      </c>
    </row>
    <row r="384" spans="2:6">
      <c r="B384" s="98">
        <v>44740</v>
      </c>
      <c r="C384" s="97" t="s">
        <v>124</v>
      </c>
      <c r="D384" s="97" t="s">
        <v>125</v>
      </c>
      <c r="E384" s="97">
        <v>8</v>
      </c>
      <c r="F384" s="97">
        <v>8490</v>
      </c>
    </row>
    <row r="385" spans="2:6">
      <c r="B385" s="98">
        <v>44740</v>
      </c>
      <c r="C385" s="97" t="s">
        <v>118</v>
      </c>
      <c r="D385" s="97" t="s">
        <v>123</v>
      </c>
      <c r="E385" s="97">
        <v>7</v>
      </c>
      <c r="F385" s="97">
        <v>48000</v>
      </c>
    </row>
    <row r="386" spans="2:6">
      <c r="B386" s="98">
        <v>44740</v>
      </c>
      <c r="C386" s="97" t="s">
        <v>120</v>
      </c>
      <c r="D386" s="97" t="s">
        <v>123</v>
      </c>
      <c r="E386" s="99">
        <v>2</v>
      </c>
      <c r="F386" s="97">
        <v>48000</v>
      </c>
    </row>
    <row r="387" spans="2:6">
      <c r="B387" s="98">
        <v>44741</v>
      </c>
      <c r="C387" s="97" t="s">
        <v>122</v>
      </c>
      <c r="D387" s="97" t="s">
        <v>125</v>
      </c>
      <c r="E387" s="97">
        <v>3</v>
      </c>
      <c r="F387" s="97">
        <v>8490</v>
      </c>
    </row>
    <row r="388" spans="2:6">
      <c r="B388" s="98">
        <v>44741</v>
      </c>
      <c r="C388" s="97" t="s">
        <v>124</v>
      </c>
      <c r="D388" s="97" t="s">
        <v>127</v>
      </c>
      <c r="E388" s="99">
        <v>9</v>
      </c>
      <c r="F388" s="97">
        <v>9400</v>
      </c>
    </row>
    <row r="389" spans="2:6">
      <c r="B389" s="98">
        <v>44741</v>
      </c>
      <c r="C389" s="97" t="s">
        <v>126</v>
      </c>
      <c r="D389" s="97" t="s">
        <v>119</v>
      </c>
      <c r="E389" s="97">
        <v>7</v>
      </c>
      <c r="F389" s="97">
        <v>11200</v>
      </c>
    </row>
    <row r="390" spans="2:6">
      <c r="B390" s="98">
        <v>44742</v>
      </c>
      <c r="C390" s="97" t="s">
        <v>128</v>
      </c>
      <c r="D390" s="97" t="s">
        <v>119</v>
      </c>
      <c r="E390" s="97">
        <v>8</v>
      </c>
      <c r="F390" s="97">
        <v>11200</v>
      </c>
    </row>
    <row r="391" spans="2:6">
      <c r="B391" s="98">
        <v>44742</v>
      </c>
      <c r="C391" s="97" t="s">
        <v>130</v>
      </c>
      <c r="D391" s="97" t="s">
        <v>119</v>
      </c>
      <c r="E391" s="97">
        <v>1</v>
      </c>
      <c r="F391" s="97">
        <v>11200</v>
      </c>
    </row>
    <row r="392" spans="2:6">
      <c r="B392" s="98">
        <v>44742</v>
      </c>
      <c r="C392" s="97" t="s">
        <v>132</v>
      </c>
      <c r="D392" s="97" t="s">
        <v>125</v>
      </c>
      <c r="E392" s="97">
        <v>2</v>
      </c>
      <c r="F392" s="97">
        <v>8490</v>
      </c>
    </row>
    <row r="393" spans="2:6">
      <c r="B393" s="98">
        <v>44742</v>
      </c>
      <c r="C393" s="97" t="s">
        <v>133</v>
      </c>
      <c r="D393" s="97" t="s">
        <v>123</v>
      </c>
      <c r="E393" s="97">
        <v>3</v>
      </c>
      <c r="F393" s="97">
        <v>48000</v>
      </c>
    </row>
    <row r="394" spans="2:6">
      <c r="B394" s="98">
        <v>44742</v>
      </c>
      <c r="C394" s="97" t="s">
        <v>131</v>
      </c>
      <c r="D394" s="97" t="s">
        <v>127</v>
      </c>
      <c r="E394" s="97">
        <v>5</v>
      </c>
      <c r="F394" s="97">
        <v>9400</v>
      </c>
    </row>
    <row r="395" spans="2:6">
      <c r="B395" s="98">
        <v>44742</v>
      </c>
      <c r="C395" s="97" t="s">
        <v>118</v>
      </c>
      <c r="D395" s="97" t="s">
        <v>129</v>
      </c>
      <c r="E395" s="99">
        <v>2</v>
      </c>
      <c r="F395" s="97">
        <v>152000</v>
      </c>
    </row>
    <row r="396" spans="2:6">
      <c r="B396" s="98">
        <v>44743</v>
      </c>
      <c r="C396" s="97" t="s">
        <v>120</v>
      </c>
      <c r="D396" s="97" t="s">
        <v>119</v>
      </c>
      <c r="E396" s="97">
        <v>3</v>
      </c>
      <c r="F396" s="97">
        <v>11200</v>
      </c>
    </row>
    <row r="397" spans="2:6">
      <c r="B397" s="98">
        <v>44743</v>
      </c>
      <c r="C397" s="97" t="s">
        <v>122</v>
      </c>
      <c r="D397" s="97" t="s">
        <v>119</v>
      </c>
      <c r="E397" s="97">
        <v>2</v>
      </c>
      <c r="F397" s="97">
        <v>11200</v>
      </c>
    </row>
    <row r="398" spans="2:6">
      <c r="B398" s="98">
        <v>44743</v>
      </c>
      <c r="C398" s="97" t="s">
        <v>126</v>
      </c>
      <c r="D398" s="97" t="s">
        <v>125</v>
      </c>
      <c r="E398" s="97">
        <v>3</v>
      </c>
      <c r="F398" s="97">
        <v>8490</v>
      </c>
    </row>
    <row r="399" spans="2:6">
      <c r="B399" s="98">
        <v>44743</v>
      </c>
      <c r="C399" s="97" t="s">
        <v>128</v>
      </c>
      <c r="D399" s="97" t="s">
        <v>123</v>
      </c>
      <c r="E399" s="97">
        <v>2</v>
      </c>
      <c r="F399" s="97">
        <v>48000</v>
      </c>
    </row>
    <row r="400" spans="2:6">
      <c r="B400" s="98">
        <v>44746</v>
      </c>
      <c r="C400" s="97" t="s">
        <v>130</v>
      </c>
      <c r="D400" s="97" t="s">
        <v>123</v>
      </c>
      <c r="E400" s="97">
        <v>3</v>
      </c>
      <c r="F400" s="97">
        <v>48000</v>
      </c>
    </row>
    <row r="401" spans="2:6">
      <c r="B401" s="98">
        <v>44746</v>
      </c>
      <c r="C401" s="97" t="s">
        <v>130</v>
      </c>
      <c r="D401" s="97" t="s">
        <v>125</v>
      </c>
      <c r="E401" s="99">
        <v>11</v>
      </c>
      <c r="F401" s="97">
        <v>8490</v>
      </c>
    </row>
    <row r="402" spans="2:6">
      <c r="B402" s="98">
        <v>44746</v>
      </c>
      <c r="C402" s="97" t="s">
        <v>132</v>
      </c>
      <c r="D402" s="97" t="s">
        <v>127</v>
      </c>
      <c r="E402" s="97">
        <v>2</v>
      </c>
      <c r="F402" s="97">
        <v>9400</v>
      </c>
    </row>
    <row r="403" spans="2:6">
      <c r="B403" s="98">
        <v>44747</v>
      </c>
      <c r="C403" s="97" t="s">
        <v>130</v>
      </c>
      <c r="D403" s="97" t="s">
        <v>123</v>
      </c>
      <c r="E403" s="99">
        <v>2</v>
      </c>
      <c r="F403" s="97">
        <v>48000</v>
      </c>
    </row>
    <row r="404" spans="2:6">
      <c r="B404" s="98">
        <v>44747</v>
      </c>
      <c r="C404" s="97" t="s">
        <v>132</v>
      </c>
      <c r="D404" s="97" t="s">
        <v>123</v>
      </c>
      <c r="E404" s="97">
        <v>2</v>
      </c>
      <c r="F404" s="97">
        <v>48000</v>
      </c>
    </row>
    <row r="405" spans="2:6">
      <c r="B405" s="98">
        <v>44747</v>
      </c>
      <c r="C405" s="97" t="s">
        <v>133</v>
      </c>
      <c r="D405" s="97" t="s">
        <v>125</v>
      </c>
      <c r="E405" s="99">
        <v>2</v>
      </c>
      <c r="F405" s="97">
        <v>8490</v>
      </c>
    </row>
    <row r="406" spans="2:6">
      <c r="B406" s="98">
        <v>44748</v>
      </c>
      <c r="C406" s="97" t="s">
        <v>130</v>
      </c>
      <c r="D406" s="97" t="s">
        <v>119</v>
      </c>
      <c r="E406" s="97">
        <v>3</v>
      </c>
      <c r="F406" s="97">
        <v>11200</v>
      </c>
    </row>
    <row r="407" spans="2:6">
      <c r="B407" s="98">
        <v>44748</v>
      </c>
      <c r="C407" s="97" t="s">
        <v>131</v>
      </c>
      <c r="D407" s="97" t="s">
        <v>127</v>
      </c>
      <c r="E407" s="99">
        <v>5</v>
      </c>
      <c r="F407" s="97">
        <v>9400</v>
      </c>
    </row>
    <row r="408" spans="2:6">
      <c r="B408" s="98">
        <v>44748</v>
      </c>
      <c r="C408" s="97" t="s">
        <v>124</v>
      </c>
      <c r="D408" s="97" t="s">
        <v>127</v>
      </c>
      <c r="E408" s="97">
        <v>2</v>
      </c>
      <c r="F408" s="97">
        <v>9400</v>
      </c>
    </row>
    <row r="409" spans="2:6">
      <c r="B409" s="98">
        <v>44748</v>
      </c>
      <c r="C409" s="97" t="s">
        <v>126</v>
      </c>
      <c r="D409" s="97" t="s">
        <v>125</v>
      </c>
      <c r="E409" s="97">
        <v>8</v>
      </c>
      <c r="F409" s="97">
        <v>8490</v>
      </c>
    </row>
    <row r="410" spans="2:6">
      <c r="B410" s="98">
        <v>44748</v>
      </c>
      <c r="C410" s="97" t="s">
        <v>126</v>
      </c>
      <c r="D410" s="97" t="s">
        <v>125</v>
      </c>
      <c r="E410" s="97">
        <v>8</v>
      </c>
      <c r="F410" s="97">
        <v>8490</v>
      </c>
    </row>
    <row r="411" spans="2:6">
      <c r="B411" s="98">
        <v>44748</v>
      </c>
      <c r="C411" s="97" t="s">
        <v>128</v>
      </c>
      <c r="D411" s="97" t="s">
        <v>129</v>
      </c>
      <c r="E411" s="97">
        <v>7</v>
      </c>
      <c r="F411" s="97">
        <v>152000</v>
      </c>
    </row>
    <row r="412" spans="2:6">
      <c r="B412" s="98">
        <v>44748</v>
      </c>
      <c r="C412" s="97" t="s">
        <v>130</v>
      </c>
      <c r="D412" s="97" t="s">
        <v>123</v>
      </c>
      <c r="E412" s="97">
        <v>2</v>
      </c>
      <c r="F412" s="97">
        <v>48000</v>
      </c>
    </row>
    <row r="413" spans="2:6">
      <c r="B413" s="98">
        <v>44749</v>
      </c>
      <c r="C413" s="97" t="s">
        <v>130</v>
      </c>
      <c r="D413" s="97" t="s">
        <v>123</v>
      </c>
      <c r="E413" s="99">
        <v>3</v>
      </c>
      <c r="F413" s="97">
        <v>48000</v>
      </c>
    </row>
    <row r="414" spans="2:6">
      <c r="B414" s="98">
        <v>44749</v>
      </c>
      <c r="C414" s="97" t="s">
        <v>132</v>
      </c>
      <c r="D414" s="97" t="s">
        <v>119</v>
      </c>
      <c r="E414" s="97">
        <v>9</v>
      </c>
      <c r="F414" s="97">
        <v>11200</v>
      </c>
    </row>
    <row r="415" spans="2:6">
      <c r="B415" s="98">
        <v>44749</v>
      </c>
      <c r="C415" s="97" t="s">
        <v>133</v>
      </c>
      <c r="D415" s="97" t="s">
        <v>119</v>
      </c>
      <c r="E415" s="97">
        <v>7</v>
      </c>
      <c r="F415" s="97">
        <v>11200</v>
      </c>
    </row>
    <row r="416" spans="2:6">
      <c r="B416" s="98">
        <v>44749</v>
      </c>
      <c r="C416" s="97" t="s">
        <v>132</v>
      </c>
      <c r="D416" s="97" t="s">
        <v>123</v>
      </c>
      <c r="E416" s="97">
        <v>8</v>
      </c>
      <c r="F416" s="97">
        <v>48000</v>
      </c>
    </row>
    <row r="417" spans="2:6">
      <c r="B417" s="98">
        <v>44749</v>
      </c>
      <c r="C417" s="97" t="s">
        <v>133</v>
      </c>
      <c r="D417" s="97" t="s">
        <v>125</v>
      </c>
      <c r="E417" s="99">
        <v>1</v>
      </c>
      <c r="F417" s="97">
        <v>8490</v>
      </c>
    </row>
    <row r="418" spans="2:6">
      <c r="B418" s="98">
        <v>44750</v>
      </c>
      <c r="C418" s="97" t="s">
        <v>122</v>
      </c>
      <c r="D418" s="97" t="s">
        <v>119</v>
      </c>
      <c r="E418" s="97">
        <v>4</v>
      </c>
      <c r="F418" s="97">
        <v>11200</v>
      </c>
    </row>
    <row r="419" spans="2:6">
      <c r="B419" s="98">
        <v>44750</v>
      </c>
      <c r="C419" s="97" t="s">
        <v>126</v>
      </c>
      <c r="D419" s="97" t="s">
        <v>125</v>
      </c>
      <c r="E419" s="97">
        <v>4</v>
      </c>
      <c r="F419" s="97">
        <v>8490</v>
      </c>
    </row>
    <row r="420" spans="2:6">
      <c r="B420" s="98">
        <v>44750</v>
      </c>
      <c r="C420" s="97" t="s">
        <v>124</v>
      </c>
      <c r="D420" s="97" t="s">
        <v>119</v>
      </c>
      <c r="E420" s="99">
        <v>4</v>
      </c>
      <c r="F420" s="97">
        <v>11200</v>
      </c>
    </row>
    <row r="421" spans="2:6">
      <c r="B421" s="98">
        <v>44750</v>
      </c>
      <c r="C421" s="97" t="s">
        <v>126</v>
      </c>
      <c r="D421" s="97" t="s">
        <v>123</v>
      </c>
      <c r="E421" s="97">
        <v>5</v>
      </c>
      <c r="F421" s="97">
        <v>48000</v>
      </c>
    </row>
    <row r="422" spans="2:6">
      <c r="B422" s="98">
        <v>44750</v>
      </c>
      <c r="C422" s="97" t="s">
        <v>128</v>
      </c>
      <c r="D422" s="97" t="s">
        <v>123</v>
      </c>
      <c r="E422" s="99">
        <v>10</v>
      </c>
      <c r="F422" s="97">
        <v>48000</v>
      </c>
    </row>
    <row r="423" spans="2:6">
      <c r="B423" s="98">
        <v>44750</v>
      </c>
      <c r="C423" s="97" t="s">
        <v>130</v>
      </c>
      <c r="D423" s="97" t="s">
        <v>125</v>
      </c>
      <c r="E423" s="97">
        <v>5</v>
      </c>
      <c r="F423" s="97">
        <v>8490</v>
      </c>
    </row>
    <row r="424" spans="2:6">
      <c r="B424" s="98">
        <v>44750</v>
      </c>
      <c r="C424" s="97" t="s">
        <v>133</v>
      </c>
      <c r="D424" s="97" t="s">
        <v>125</v>
      </c>
      <c r="E424" s="99">
        <v>3</v>
      </c>
      <c r="F424" s="97">
        <v>8490</v>
      </c>
    </row>
    <row r="425" spans="2:6">
      <c r="B425" s="98">
        <v>44750</v>
      </c>
      <c r="C425" s="97" t="s">
        <v>130</v>
      </c>
      <c r="D425" s="97" t="s">
        <v>129</v>
      </c>
      <c r="E425" s="99">
        <v>2</v>
      </c>
      <c r="F425" s="97">
        <v>152000</v>
      </c>
    </row>
    <row r="426" spans="2:6">
      <c r="B426" s="98">
        <v>44753</v>
      </c>
      <c r="C426" s="97" t="s">
        <v>131</v>
      </c>
      <c r="D426" s="97" t="s">
        <v>121</v>
      </c>
      <c r="E426" s="99">
        <v>3</v>
      </c>
      <c r="F426" s="97">
        <v>11400</v>
      </c>
    </row>
    <row r="427" spans="2:6">
      <c r="B427" s="98">
        <v>44753</v>
      </c>
      <c r="C427" s="97" t="s">
        <v>130</v>
      </c>
      <c r="D427" s="97" t="s">
        <v>121</v>
      </c>
      <c r="E427" s="99">
        <v>11</v>
      </c>
      <c r="F427" s="97">
        <v>11400</v>
      </c>
    </row>
    <row r="428" spans="2:6">
      <c r="B428" s="98">
        <v>44753</v>
      </c>
      <c r="C428" s="97" t="s">
        <v>132</v>
      </c>
      <c r="D428" s="97" t="s">
        <v>123</v>
      </c>
      <c r="E428" s="97">
        <v>2</v>
      </c>
      <c r="F428" s="97">
        <v>48000</v>
      </c>
    </row>
    <row r="429" spans="2:6">
      <c r="B429" s="98">
        <v>44754</v>
      </c>
      <c r="C429" s="97" t="s">
        <v>133</v>
      </c>
      <c r="D429" s="97" t="s">
        <v>123</v>
      </c>
      <c r="E429" s="97">
        <v>2</v>
      </c>
      <c r="F429" s="97">
        <v>48000</v>
      </c>
    </row>
    <row r="430" spans="2:6">
      <c r="B430" s="98">
        <v>44754</v>
      </c>
      <c r="C430" s="97" t="s">
        <v>126</v>
      </c>
      <c r="D430" s="97" t="s">
        <v>119</v>
      </c>
      <c r="E430" s="97">
        <v>2</v>
      </c>
      <c r="F430" s="97">
        <v>11200</v>
      </c>
    </row>
    <row r="431" spans="2:6">
      <c r="B431" s="98">
        <v>44754</v>
      </c>
      <c r="C431" s="97" t="s">
        <v>133</v>
      </c>
      <c r="D431" s="97" t="s">
        <v>119</v>
      </c>
      <c r="E431" s="97">
        <v>2</v>
      </c>
      <c r="F431" s="97">
        <v>11200</v>
      </c>
    </row>
    <row r="432" spans="2:6">
      <c r="B432" s="98">
        <v>44755</v>
      </c>
      <c r="C432" s="97" t="s">
        <v>126</v>
      </c>
      <c r="D432" s="97" t="s">
        <v>127</v>
      </c>
      <c r="E432" s="97">
        <v>3</v>
      </c>
      <c r="F432" s="97">
        <v>9400</v>
      </c>
    </row>
    <row r="433" spans="2:6">
      <c r="B433" s="98">
        <v>44755</v>
      </c>
      <c r="C433" s="97" t="s">
        <v>128</v>
      </c>
      <c r="D433" s="97" t="s">
        <v>125</v>
      </c>
      <c r="E433" s="97">
        <v>5</v>
      </c>
      <c r="F433" s="97">
        <v>8490</v>
      </c>
    </row>
    <row r="434" spans="2:6">
      <c r="B434" s="98">
        <v>44755</v>
      </c>
      <c r="C434" s="97" t="s">
        <v>130</v>
      </c>
      <c r="D434" s="97" t="s">
        <v>127</v>
      </c>
      <c r="E434" s="99">
        <v>3</v>
      </c>
      <c r="F434" s="97">
        <v>9400</v>
      </c>
    </row>
    <row r="435" spans="2:6">
      <c r="B435" s="98">
        <v>44755</v>
      </c>
      <c r="C435" s="97" t="s">
        <v>130</v>
      </c>
      <c r="D435" s="97" t="s">
        <v>129</v>
      </c>
      <c r="E435" s="97">
        <v>6</v>
      </c>
      <c r="F435" s="97">
        <v>152000</v>
      </c>
    </row>
    <row r="436" spans="2:6">
      <c r="B436" s="98">
        <v>44755</v>
      </c>
      <c r="C436" s="97" t="s">
        <v>124</v>
      </c>
      <c r="D436" s="97" t="s">
        <v>119</v>
      </c>
      <c r="E436" s="99">
        <v>8</v>
      </c>
      <c r="F436" s="97">
        <v>11200</v>
      </c>
    </row>
    <row r="437" spans="2:6">
      <c r="B437" s="98">
        <v>44756</v>
      </c>
      <c r="C437" s="97" t="s">
        <v>128</v>
      </c>
      <c r="D437" s="97" t="s">
        <v>127</v>
      </c>
      <c r="E437" s="97">
        <v>7</v>
      </c>
      <c r="F437" s="97">
        <v>9400</v>
      </c>
    </row>
    <row r="438" spans="2:6">
      <c r="B438" s="98">
        <v>44756</v>
      </c>
      <c r="C438" s="97" t="s">
        <v>130</v>
      </c>
      <c r="D438" s="97" t="s">
        <v>127</v>
      </c>
      <c r="E438" s="97">
        <v>9</v>
      </c>
      <c r="F438" s="97">
        <v>9400</v>
      </c>
    </row>
    <row r="439" spans="2:6">
      <c r="B439" s="98">
        <v>44756</v>
      </c>
      <c r="C439" s="97" t="s">
        <v>132</v>
      </c>
      <c r="D439" s="97" t="s">
        <v>129</v>
      </c>
      <c r="E439" s="99">
        <v>3</v>
      </c>
      <c r="F439" s="97">
        <v>152000</v>
      </c>
    </row>
    <row r="440" spans="2:6">
      <c r="B440" s="98">
        <v>44756</v>
      </c>
      <c r="C440" s="97" t="s">
        <v>133</v>
      </c>
      <c r="D440" s="97" t="s">
        <v>119</v>
      </c>
      <c r="E440" s="97">
        <v>5</v>
      </c>
      <c r="F440" s="97">
        <v>11200</v>
      </c>
    </row>
    <row r="441" spans="2:6">
      <c r="B441" s="98">
        <v>44757</v>
      </c>
      <c r="C441" s="97" t="s">
        <v>126</v>
      </c>
      <c r="D441" s="97" t="s">
        <v>119</v>
      </c>
      <c r="E441" s="97">
        <v>7</v>
      </c>
      <c r="F441" s="97">
        <v>11200</v>
      </c>
    </row>
    <row r="442" spans="2:6">
      <c r="B442" s="98">
        <v>44757</v>
      </c>
      <c r="C442" s="97" t="s">
        <v>128</v>
      </c>
      <c r="D442" s="97" t="s">
        <v>121</v>
      </c>
      <c r="E442" s="97">
        <v>8</v>
      </c>
      <c r="F442" s="97">
        <v>11400</v>
      </c>
    </row>
    <row r="443" spans="2:6">
      <c r="B443" s="98">
        <v>44757</v>
      </c>
      <c r="C443" s="97" t="s">
        <v>130</v>
      </c>
      <c r="D443" s="97" t="s">
        <v>123</v>
      </c>
      <c r="E443" s="97">
        <v>1</v>
      </c>
      <c r="F443" s="97">
        <v>48000</v>
      </c>
    </row>
    <row r="444" spans="2:6">
      <c r="B444" s="98">
        <v>44757</v>
      </c>
      <c r="C444" s="97" t="s">
        <v>128</v>
      </c>
      <c r="D444" s="97" t="s">
        <v>129</v>
      </c>
      <c r="E444" s="99">
        <v>3</v>
      </c>
      <c r="F444" s="97">
        <v>152000</v>
      </c>
    </row>
    <row r="445" spans="2:6">
      <c r="B445" s="98">
        <v>44757</v>
      </c>
      <c r="C445" s="97" t="s">
        <v>124</v>
      </c>
      <c r="D445" s="97" t="s">
        <v>119</v>
      </c>
      <c r="E445" s="97">
        <v>9</v>
      </c>
      <c r="F445" s="97">
        <v>11200</v>
      </c>
    </row>
    <row r="446" spans="2:6">
      <c r="B446" s="98">
        <v>44760</v>
      </c>
      <c r="C446" s="97" t="s">
        <v>118</v>
      </c>
      <c r="D446" s="97" t="s">
        <v>121</v>
      </c>
      <c r="E446" s="97">
        <v>7</v>
      </c>
      <c r="F446" s="97">
        <v>11400</v>
      </c>
    </row>
    <row r="447" spans="2:6">
      <c r="B447" s="98">
        <v>44760</v>
      </c>
      <c r="C447" s="97" t="s">
        <v>120</v>
      </c>
      <c r="D447" s="97" t="s">
        <v>123</v>
      </c>
      <c r="E447" s="97">
        <v>8</v>
      </c>
      <c r="F447" s="97">
        <v>48000</v>
      </c>
    </row>
    <row r="448" spans="2:6">
      <c r="B448" s="98">
        <v>44760</v>
      </c>
      <c r="C448" s="97" t="s">
        <v>122</v>
      </c>
      <c r="D448" s="97" t="s">
        <v>123</v>
      </c>
      <c r="E448" s="99">
        <v>1</v>
      </c>
      <c r="F448" s="97">
        <v>48000</v>
      </c>
    </row>
    <row r="449" spans="2:6">
      <c r="B449" s="98">
        <v>44760</v>
      </c>
      <c r="C449" s="97" t="s">
        <v>124</v>
      </c>
      <c r="D449" s="97" t="s">
        <v>125</v>
      </c>
      <c r="E449" s="99">
        <v>2</v>
      </c>
      <c r="F449" s="97">
        <v>8490</v>
      </c>
    </row>
    <row r="450" spans="2:6">
      <c r="B450" s="98">
        <v>44761</v>
      </c>
      <c r="C450" s="97" t="s">
        <v>126</v>
      </c>
      <c r="D450" s="97" t="s">
        <v>127</v>
      </c>
      <c r="E450" s="97">
        <v>3</v>
      </c>
      <c r="F450" s="97">
        <v>9400</v>
      </c>
    </row>
    <row r="451" spans="2:6">
      <c r="B451" s="98">
        <v>44761</v>
      </c>
      <c r="C451" s="97" t="s">
        <v>131</v>
      </c>
      <c r="D451" s="97" t="s">
        <v>129</v>
      </c>
      <c r="E451" s="99">
        <v>10</v>
      </c>
      <c r="F451" s="97">
        <v>152000</v>
      </c>
    </row>
    <row r="452" spans="2:6">
      <c r="B452" s="98">
        <v>44761</v>
      </c>
      <c r="C452" s="97" t="s">
        <v>133</v>
      </c>
      <c r="D452" s="97" t="s">
        <v>129</v>
      </c>
      <c r="E452" s="97">
        <v>2</v>
      </c>
      <c r="F452" s="97">
        <v>152000</v>
      </c>
    </row>
    <row r="453" spans="2:6">
      <c r="B453" s="98">
        <v>44761</v>
      </c>
      <c r="C453" s="97" t="s">
        <v>130</v>
      </c>
      <c r="D453" s="97" t="s">
        <v>119</v>
      </c>
      <c r="E453" s="97">
        <v>3</v>
      </c>
      <c r="F453" s="97">
        <v>11200</v>
      </c>
    </row>
    <row r="454" spans="2:6">
      <c r="B454" s="98">
        <v>44761</v>
      </c>
      <c r="C454" s="97" t="s">
        <v>122</v>
      </c>
      <c r="D454" s="97" t="s">
        <v>121</v>
      </c>
      <c r="E454" s="97">
        <v>2</v>
      </c>
      <c r="F454" s="97">
        <v>11400</v>
      </c>
    </row>
    <row r="455" spans="2:6">
      <c r="B455" s="98">
        <v>44762</v>
      </c>
      <c r="C455" s="97" t="s">
        <v>126</v>
      </c>
      <c r="D455" s="97" t="s">
        <v>123</v>
      </c>
      <c r="E455" s="97">
        <v>3</v>
      </c>
      <c r="F455" s="97">
        <v>48000</v>
      </c>
    </row>
    <row r="456" spans="2:6">
      <c r="B456" s="98">
        <v>44762</v>
      </c>
      <c r="C456" s="97" t="s">
        <v>128</v>
      </c>
      <c r="D456" s="97" t="s">
        <v>123</v>
      </c>
      <c r="E456" s="97">
        <v>8</v>
      </c>
      <c r="F456" s="97">
        <v>48000</v>
      </c>
    </row>
    <row r="457" spans="2:6">
      <c r="B457" s="98">
        <v>44762</v>
      </c>
      <c r="C457" s="97" t="s">
        <v>130</v>
      </c>
      <c r="D457" s="97" t="s">
        <v>125</v>
      </c>
      <c r="E457" s="99">
        <v>7</v>
      </c>
      <c r="F457" s="97">
        <v>8490</v>
      </c>
    </row>
    <row r="458" spans="2:6">
      <c r="B458" s="98">
        <v>44762</v>
      </c>
      <c r="C458" s="97" t="s">
        <v>131</v>
      </c>
      <c r="D458" s="97" t="s">
        <v>127</v>
      </c>
      <c r="E458" s="97">
        <v>2</v>
      </c>
      <c r="F458" s="97">
        <v>9400</v>
      </c>
    </row>
    <row r="459" spans="2:6">
      <c r="B459" s="98">
        <v>44762</v>
      </c>
      <c r="C459" s="97" t="s">
        <v>124</v>
      </c>
      <c r="D459" s="97" t="s">
        <v>129</v>
      </c>
      <c r="E459" s="99">
        <v>3</v>
      </c>
      <c r="F459" s="97">
        <v>152000</v>
      </c>
    </row>
    <row r="460" spans="2:6">
      <c r="B460" s="98">
        <v>44763</v>
      </c>
      <c r="C460" s="97" t="s">
        <v>118</v>
      </c>
      <c r="D460" s="97" t="s">
        <v>127</v>
      </c>
      <c r="E460" s="97">
        <v>9</v>
      </c>
      <c r="F460" s="97">
        <v>9400</v>
      </c>
    </row>
    <row r="461" spans="2:6">
      <c r="B461" s="98">
        <v>44763</v>
      </c>
      <c r="C461" s="97" t="s">
        <v>120</v>
      </c>
      <c r="D461" s="97" t="s">
        <v>127</v>
      </c>
      <c r="E461" s="97">
        <v>7</v>
      </c>
      <c r="F461" s="97">
        <v>9400</v>
      </c>
    </row>
    <row r="462" spans="2:6">
      <c r="B462" s="98">
        <v>44763</v>
      </c>
      <c r="C462" s="97" t="s">
        <v>122</v>
      </c>
      <c r="D462" s="97" t="s">
        <v>129</v>
      </c>
      <c r="E462" s="99">
        <v>8</v>
      </c>
      <c r="F462" s="97">
        <v>152000</v>
      </c>
    </row>
    <row r="463" spans="2:6">
      <c r="B463" s="98">
        <v>44763</v>
      </c>
      <c r="C463" s="97" t="s">
        <v>124</v>
      </c>
      <c r="D463" s="97" t="s">
        <v>119</v>
      </c>
      <c r="E463" s="97">
        <v>1</v>
      </c>
      <c r="F463" s="97">
        <v>11200</v>
      </c>
    </row>
    <row r="464" spans="2:6">
      <c r="B464" s="98">
        <v>44763</v>
      </c>
      <c r="C464" s="97" t="s">
        <v>126</v>
      </c>
      <c r="D464" s="97" t="s">
        <v>121</v>
      </c>
      <c r="E464" s="97">
        <v>4</v>
      </c>
      <c r="F464" s="97">
        <v>11400</v>
      </c>
    </row>
    <row r="465" spans="2:6">
      <c r="B465" s="98">
        <v>44764</v>
      </c>
      <c r="C465" s="97" t="s">
        <v>131</v>
      </c>
      <c r="D465" s="97" t="s">
        <v>123</v>
      </c>
      <c r="E465" s="97">
        <v>3</v>
      </c>
      <c r="F465" s="97">
        <v>48000</v>
      </c>
    </row>
    <row r="466" spans="2:6">
      <c r="B466" s="98">
        <v>44764</v>
      </c>
      <c r="C466" s="97" t="s">
        <v>133</v>
      </c>
      <c r="D466" s="97" t="s">
        <v>123</v>
      </c>
      <c r="E466" s="97">
        <v>5</v>
      </c>
      <c r="F466" s="97">
        <v>48000</v>
      </c>
    </row>
    <row r="467" spans="2:6">
      <c r="B467" s="98">
        <v>44764</v>
      </c>
      <c r="C467" s="97" t="s">
        <v>130</v>
      </c>
      <c r="D467" s="97" t="s">
        <v>125</v>
      </c>
      <c r="E467" s="97">
        <v>8</v>
      </c>
      <c r="F467" s="97">
        <v>8490</v>
      </c>
    </row>
    <row r="468" spans="2:6">
      <c r="B468" s="98">
        <v>44764</v>
      </c>
      <c r="C468" s="97" t="s">
        <v>130</v>
      </c>
      <c r="D468" s="97" t="s">
        <v>125</v>
      </c>
      <c r="E468" s="99">
        <v>7</v>
      </c>
      <c r="F468" s="97">
        <v>8490</v>
      </c>
    </row>
    <row r="469" spans="2:6">
      <c r="B469" s="98">
        <v>44764</v>
      </c>
      <c r="C469" s="97" t="s">
        <v>126</v>
      </c>
      <c r="D469" s="97" t="s">
        <v>127</v>
      </c>
      <c r="E469" s="97">
        <v>2</v>
      </c>
      <c r="F469" s="97">
        <v>9400</v>
      </c>
    </row>
    <row r="470" spans="2:6">
      <c r="B470" s="98">
        <v>44767</v>
      </c>
      <c r="C470" s="97" t="s">
        <v>128</v>
      </c>
      <c r="D470" s="97" t="s">
        <v>129</v>
      </c>
      <c r="E470" s="99">
        <v>3</v>
      </c>
      <c r="F470" s="97">
        <v>152000</v>
      </c>
    </row>
    <row r="471" spans="2:6">
      <c r="B471" s="98">
        <v>44767</v>
      </c>
      <c r="C471" s="97" t="s">
        <v>130</v>
      </c>
      <c r="D471" s="97" t="s">
        <v>127</v>
      </c>
      <c r="E471" s="99">
        <v>9</v>
      </c>
      <c r="F471" s="97">
        <v>9400</v>
      </c>
    </row>
    <row r="472" spans="2:6">
      <c r="B472" s="98">
        <v>44767</v>
      </c>
      <c r="C472" s="97" t="s">
        <v>131</v>
      </c>
      <c r="D472" s="97" t="s">
        <v>127</v>
      </c>
      <c r="E472" s="97">
        <v>7</v>
      </c>
      <c r="F472" s="97">
        <v>9400</v>
      </c>
    </row>
    <row r="473" spans="2:6">
      <c r="B473" s="98">
        <v>44767</v>
      </c>
      <c r="C473" s="97" t="s">
        <v>124</v>
      </c>
      <c r="D473" s="97" t="s">
        <v>129</v>
      </c>
      <c r="E473" s="99">
        <v>8</v>
      </c>
      <c r="F473" s="97">
        <v>152000</v>
      </c>
    </row>
    <row r="474" spans="2:6">
      <c r="B474" s="98">
        <v>44768</v>
      </c>
      <c r="C474" s="97" t="s">
        <v>128</v>
      </c>
      <c r="D474" s="97" t="s">
        <v>119</v>
      </c>
      <c r="E474" s="97">
        <v>1</v>
      </c>
      <c r="F474" s="97">
        <v>11200</v>
      </c>
    </row>
    <row r="475" spans="2:6">
      <c r="B475" s="98">
        <v>44768</v>
      </c>
      <c r="C475" s="97" t="s">
        <v>132</v>
      </c>
      <c r="D475" s="97" t="s">
        <v>119</v>
      </c>
      <c r="E475" s="99">
        <v>2</v>
      </c>
      <c r="F475" s="97">
        <v>11200</v>
      </c>
    </row>
    <row r="476" spans="2:6">
      <c r="B476" s="98">
        <v>44768</v>
      </c>
      <c r="C476" s="97" t="s">
        <v>122</v>
      </c>
      <c r="D476" s="97" t="s">
        <v>123</v>
      </c>
      <c r="E476" s="97">
        <v>3</v>
      </c>
      <c r="F476" s="97">
        <v>48000</v>
      </c>
    </row>
    <row r="477" spans="2:6">
      <c r="B477" s="98">
        <v>44768</v>
      </c>
      <c r="C477" s="97" t="s">
        <v>120</v>
      </c>
      <c r="D477" s="97" t="s">
        <v>119</v>
      </c>
      <c r="E477" s="97">
        <v>14</v>
      </c>
      <c r="F477" s="97">
        <v>11200</v>
      </c>
    </row>
    <row r="478" spans="2:6">
      <c r="B478" s="98">
        <v>44769</v>
      </c>
      <c r="C478" s="97" t="s">
        <v>124</v>
      </c>
      <c r="D478" s="97" t="s">
        <v>125</v>
      </c>
      <c r="E478" s="97">
        <v>2</v>
      </c>
      <c r="F478" s="97">
        <v>8490</v>
      </c>
    </row>
    <row r="479" spans="2:6">
      <c r="B479" s="98">
        <v>44769</v>
      </c>
      <c r="C479" s="97" t="s">
        <v>124</v>
      </c>
      <c r="D479" s="97" t="s">
        <v>127</v>
      </c>
      <c r="E479" s="97">
        <v>3</v>
      </c>
      <c r="F479" s="97">
        <v>9400</v>
      </c>
    </row>
    <row r="480" spans="2:6">
      <c r="B480" s="98">
        <v>44769</v>
      </c>
      <c r="C480" s="97" t="s">
        <v>128</v>
      </c>
      <c r="D480" s="97" t="s">
        <v>129</v>
      </c>
      <c r="E480" s="97">
        <v>2</v>
      </c>
      <c r="F480" s="97">
        <v>152000</v>
      </c>
    </row>
    <row r="481" spans="2:6">
      <c r="B481" s="98">
        <v>44770</v>
      </c>
      <c r="C481" s="97" t="s">
        <v>128</v>
      </c>
      <c r="D481" s="97" t="s">
        <v>127</v>
      </c>
      <c r="E481" s="97">
        <v>3</v>
      </c>
      <c r="F481" s="97">
        <v>9400</v>
      </c>
    </row>
    <row r="482" spans="2:6">
      <c r="B482" s="98">
        <v>44770</v>
      </c>
      <c r="C482" s="97" t="s">
        <v>126</v>
      </c>
      <c r="D482" s="97" t="s">
        <v>127</v>
      </c>
      <c r="E482" s="99">
        <v>8</v>
      </c>
      <c r="F482" s="97">
        <v>9400</v>
      </c>
    </row>
    <row r="483" spans="2:6">
      <c r="B483" s="98">
        <v>44770</v>
      </c>
      <c r="C483" s="97" t="s">
        <v>128</v>
      </c>
      <c r="D483" s="97" t="s">
        <v>119</v>
      </c>
      <c r="E483" s="97">
        <v>7</v>
      </c>
      <c r="F483" s="97">
        <v>11200</v>
      </c>
    </row>
    <row r="484" spans="2:6">
      <c r="B484" s="98">
        <v>44770</v>
      </c>
      <c r="C484" s="97" t="s">
        <v>130</v>
      </c>
      <c r="D484" s="97" t="s">
        <v>123</v>
      </c>
      <c r="E484" s="97">
        <v>2</v>
      </c>
      <c r="F484" s="97">
        <v>48000</v>
      </c>
    </row>
    <row r="485" spans="2:6">
      <c r="B485" s="98">
        <v>44771</v>
      </c>
      <c r="C485" s="97" t="s">
        <v>131</v>
      </c>
      <c r="D485" s="97" t="s">
        <v>119</v>
      </c>
      <c r="E485" s="97">
        <v>3</v>
      </c>
      <c r="F485" s="97">
        <v>11200</v>
      </c>
    </row>
    <row r="486" spans="2:6">
      <c r="B486" s="98">
        <v>44771</v>
      </c>
      <c r="C486" s="97" t="s">
        <v>124</v>
      </c>
      <c r="D486" s="97" t="s">
        <v>119</v>
      </c>
      <c r="E486" s="97">
        <v>9</v>
      </c>
      <c r="F486" s="97">
        <v>11200</v>
      </c>
    </row>
    <row r="487" spans="2:6">
      <c r="B487" s="98">
        <v>44771</v>
      </c>
      <c r="C487" s="97" t="s">
        <v>128</v>
      </c>
      <c r="D487" s="97" t="s">
        <v>127</v>
      </c>
      <c r="E487" s="97">
        <v>7</v>
      </c>
      <c r="F487" s="97">
        <v>9400</v>
      </c>
    </row>
    <row r="488" spans="2:6">
      <c r="B488" s="98">
        <v>44771</v>
      </c>
      <c r="C488" s="97" t="s">
        <v>132</v>
      </c>
      <c r="D488" s="97" t="s">
        <v>129</v>
      </c>
      <c r="E488" s="99">
        <v>8</v>
      </c>
      <c r="F488" s="97">
        <v>152000</v>
      </c>
    </row>
    <row r="489" spans="2:6">
      <c r="B489" s="98">
        <v>44772</v>
      </c>
      <c r="C489" s="97" t="s">
        <v>122</v>
      </c>
      <c r="D489" s="97" t="s">
        <v>129</v>
      </c>
      <c r="E489" s="97">
        <v>1</v>
      </c>
      <c r="F489" s="97">
        <v>152000</v>
      </c>
    </row>
    <row r="490" spans="2:6">
      <c r="B490" s="98">
        <v>44774</v>
      </c>
      <c r="C490" s="97" t="s">
        <v>120</v>
      </c>
      <c r="D490" s="97" t="s">
        <v>129</v>
      </c>
      <c r="E490" s="99">
        <v>2</v>
      </c>
      <c r="F490" s="97">
        <v>152000</v>
      </c>
    </row>
    <row r="491" spans="2:6">
      <c r="B491" s="98">
        <v>44774</v>
      </c>
      <c r="C491" s="97" t="s">
        <v>133</v>
      </c>
      <c r="D491" s="97" t="s">
        <v>129</v>
      </c>
      <c r="E491" s="97">
        <v>3</v>
      </c>
      <c r="F491" s="97">
        <v>152000</v>
      </c>
    </row>
    <row r="492" spans="2:6">
      <c r="B492" s="98">
        <v>44774</v>
      </c>
      <c r="C492" s="97" t="s">
        <v>124</v>
      </c>
      <c r="D492" s="97" t="s">
        <v>119</v>
      </c>
      <c r="E492" s="99">
        <v>10</v>
      </c>
      <c r="F492" s="97">
        <v>11200</v>
      </c>
    </row>
    <row r="493" spans="2:6">
      <c r="B493" s="98">
        <v>44775</v>
      </c>
      <c r="C493" s="97" t="s">
        <v>126</v>
      </c>
      <c r="D493" s="97" t="s">
        <v>119</v>
      </c>
      <c r="E493" s="97">
        <v>2</v>
      </c>
      <c r="F493" s="97">
        <v>11200</v>
      </c>
    </row>
    <row r="494" spans="2:6">
      <c r="B494" s="98">
        <v>44775</v>
      </c>
      <c r="C494" s="97" t="s">
        <v>128</v>
      </c>
      <c r="D494" s="97" t="s">
        <v>119</v>
      </c>
      <c r="E494" s="97">
        <v>3</v>
      </c>
      <c r="F494" s="97">
        <v>11200</v>
      </c>
    </row>
    <row r="495" spans="2:6">
      <c r="B495" s="98">
        <v>44775</v>
      </c>
      <c r="C495" s="97" t="s">
        <v>124</v>
      </c>
      <c r="D495" s="97" t="s">
        <v>123</v>
      </c>
      <c r="E495" s="97">
        <v>3</v>
      </c>
      <c r="F495" s="97">
        <v>48000</v>
      </c>
    </row>
    <row r="496" spans="2:6">
      <c r="B496" s="98">
        <v>44775</v>
      </c>
      <c r="C496" s="97" t="s">
        <v>126</v>
      </c>
      <c r="D496" s="97" t="s">
        <v>123</v>
      </c>
      <c r="E496" s="97">
        <v>9</v>
      </c>
      <c r="F496" s="97">
        <v>48000</v>
      </c>
    </row>
    <row r="497" spans="2:6">
      <c r="B497" s="98">
        <v>44775</v>
      </c>
      <c r="C497" s="97" t="s">
        <v>132</v>
      </c>
      <c r="D497" s="97" t="s">
        <v>123</v>
      </c>
      <c r="E497" s="97">
        <v>7</v>
      </c>
      <c r="F497" s="97">
        <v>48000</v>
      </c>
    </row>
    <row r="498" spans="2:6">
      <c r="B498" s="98">
        <v>44775</v>
      </c>
      <c r="C498" s="97" t="s">
        <v>133</v>
      </c>
      <c r="D498" s="97" t="s">
        <v>123</v>
      </c>
      <c r="E498" s="99">
        <v>8</v>
      </c>
      <c r="F498" s="97">
        <v>48000</v>
      </c>
    </row>
    <row r="499" spans="2:6">
      <c r="B499" s="98">
        <v>44776</v>
      </c>
      <c r="C499" s="97" t="s">
        <v>124</v>
      </c>
      <c r="D499" s="97" t="s">
        <v>127</v>
      </c>
      <c r="E499" s="99">
        <v>1</v>
      </c>
      <c r="F499" s="97">
        <v>9400</v>
      </c>
    </row>
    <row r="500" spans="2:6">
      <c r="B500" s="98">
        <v>44776</v>
      </c>
      <c r="C500" s="97" t="s">
        <v>126</v>
      </c>
      <c r="D500" s="97" t="s">
        <v>127</v>
      </c>
      <c r="E500" s="97">
        <v>4</v>
      </c>
      <c r="F500" s="97">
        <v>9400</v>
      </c>
    </row>
    <row r="501" spans="2:6">
      <c r="B501" s="98">
        <v>44776</v>
      </c>
      <c r="C501" s="97" t="s">
        <v>124</v>
      </c>
      <c r="D501" s="97" t="s">
        <v>129</v>
      </c>
      <c r="E501" s="99">
        <v>4</v>
      </c>
      <c r="F501" s="97">
        <v>152000</v>
      </c>
    </row>
    <row r="502" spans="2:6">
      <c r="B502" s="98">
        <v>44776</v>
      </c>
      <c r="C502" s="97" t="s">
        <v>128</v>
      </c>
      <c r="D502" s="97" t="s">
        <v>119</v>
      </c>
      <c r="E502" s="97">
        <v>4</v>
      </c>
      <c r="F502" s="97">
        <v>11200</v>
      </c>
    </row>
    <row r="503" spans="2:6">
      <c r="B503" s="98">
        <v>44776</v>
      </c>
      <c r="C503" s="97" t="s">
        <v>128</v>
      </c>
      <c r="D503" s="97" t="s">
        <v>129</v>
      </c>
      <c r="E503" s="97">
        <v>2</v>
      </c>
      <c r="F503" s="97">
        <v>152000</v>
      </c>
    </row>
    <row r="504" spans="2:6">
      <c r="B504" s="98">
        <v>44776</v>
      </c>
      <c r="C504" s="97" t="s">
        <v>130</v>
      </c>
      <c r="D504" s="97" t="s">
        <v>127</v>
      </c>
      <c r="E504" s="97">
        <v>2</v>
      </c>
      <c r="F504" s="97">
        <v>9400</v>
      </c>
    </row>
    <row r="505" spans="2:6">
      <c r="B505" s="98">
        <v>44777</v>
      </c>
      <c r="C505" s="97" t="s">
        <v>132</v>
      </c>
      <c r="D505" s="97" t="s">
        <v>127</v>
      </c>
      <c r="E505" s="97">
        <v>3</v>
      </c>
      <c r="F505" s="97">
        <v>9400</v>
      </c>
    </row>
    <row r="506" spans="2:6">
      <c r="B506" s="98">
        <v>44777</v>
      </c>
      <c r="C506" s="97" t="s">
        <v>124</v>
      </c>
      <c r="D506" s="97" t="s">
        <v>125</v>
      </c>
      <c r="E506" s="97">
        <v>5</v>
      </c>
      <c r="F506" s="97">
        <v>8490</v>
      </c>
    </row>
    <row r="507" spans="2:6">
      <c r="B507" s="98">
        <v>44777</v>
      </c>
      <c r="C507" s="97" t="s">
        <v>126</v>
      </c>
      <c r="D507" s="97" t="s">
        <v>125</v>
      </c>
      <c r="E507" s="99">
        <v>2</v>
      </c>
      <c r="F507" s="97">
        <v>8490</v>
      </c>
    </row>
    <row r="508" spans="2:6">
      <c r="B508" s="98">
        <v>44777</v>
      </c>
      <c r="C508" s="97" t="s">
        <v>126</v>
      </c>
      <c r="D508" s="97" t="s">
        <v>119</v>
      </c>
      <c r="E508" s="97">
        <v>8</v>
      </c>
      <c r="F508" s="97">
        <v>11200</v>
      </c>
    </row>
    <row r="509" spans="2:6">
      <c r="B509" s="98">
        <v>44778</v>
      </c>
      <c r="C509" s="97" t="s">
        <v>133</v>
      </c>
      <c r="D509" s="97" t="s">
        <v>119</v>
      </c>
      <c r="E509" s="97">
        <v>8</v>
      </c>
      <c r="F509" s="97">
        <v>11200</v>
      </c>
    </row>
    <row r="510" spans="2:6">
      <c r="B510" s="98">
        <v>44778</v>
      </c>
      <c r="C510" s="97" t="s">
        <v>126</v>
      </c>
      <c r="D510" s="97" t="s">
        <v>127</v>
      </c>
      <c r="E510" s="97">
        <v>7</v>
      </c>
      <c r="F510" s="97">
        <v>9400</v>
      </c>
    </row>
    <row r="511" spans="2:6">
      <c r="B511" s="98">
        <v>44778</v>
      </c>
      <c r="C511" s="97" t="s">
        <v>128</v>
      </c>
      <c r="D511" s="97" t="s">
        <v>125</v>
      </c>
      <c r="E511" s="97">
        <v>2</v>
      </c>
      <c r="F511" s="97">
        <v>8490</v>
      </c>
    </row>
    <row r="512" spans="2:6">
      <c r="B512" s="98">
        <v>44778</v>
      </c>
      <c r="C512" s="97" t="s">
        <v>130</v>
      </c>
      <c r="D512" s="97" t="s">
        <v>127</v>
      </c>
      <c r="E512" s="99">
        <v>3</v>
      </c>
      <c r="F512" s="97">
        <v>9400</v>
      </c>
    </row>
    <row r="513" spans="2:6">
      <c r="B513" s="98">
        <v>44778</v>
      </c>
      <c r="C513" s="97" t="s">
        <v>130</v>
      </c>
      <c r="D513" s="97" t="s">
        <v>129</v>
      </c>
      <c r="E513" s="97">
        <v>9</v>
      </c>
      <c r="F513" s="97">
        <v>152000</v>
      </c>
    </row>
    <row r="514" spans="2:6">
      <c r="B514" s="98">
        <v>44781</v>
      </c>
      <c r="C514" s="97" t="s">
        <v>128</v>
      </c>
      <c r="D514" s="97" t="s">
        <v>127</v>
      </c>
      <c r="E514" s="97">
        <v>7</v>
      </c>
      <c r="F514" s="97">
        <v>9400</v>
      </c>
    </row>
    <row r="515" spans="2:6">
      <c r="B515" s="98">
        <v>44781</v>
      </c>
      <c r="C515" s="97" t="s">
        <v>130</v>
      </c>
      <c r="D515" s="97" t="s">
        <v>127</v>
      </c>
      <c r="E515" s="97">
        <v>2</v>
      </c>
      <c r="F515" s="97">
        <v>9400</v>
      </c>
    </row>
    <row r="516" spans="2:6">
      <c r="B516" s="98">
        <v>44781</v>
      </c>
      <c r="C516" s="97" t="s">
        <v>122</v>
      </c>
      <c r="D516" s="97" t="s">
        <v>119</v>
      </c>
      <c r="E516" s="97">
        <v>3</v>
      </c>
      <c r="F516" s="97">
        <v>11200</v>
      </c>
    </row>
    <row r="517" spans="2:6">
      <c r="B517" s="98">
        <v>44782</v>
      </c>
      <c r="C517" s="97" t="s">
        <v>126</v>
      </c>
      <c r="D517" s="97" t="s">
        <v>125</v>
      </c>
      <c r="E517" s="97">
        <v>9</v>
      </c>
      <c r="F517" s="97">
        <v>8490</v>
      </c>
    </row>
    <row r="518" spans="2:6">
      <c r="B518" s="98">
        <v>44782</v>
      </c>
      <c r="C518" s="97" t="s">
        <v>128</v>
      </c>
      <c r="D518" s="97" t="s">
        <v>123</v>
      </c>
      <c r="E518" s="97">
        <v>7</v>
      </c>
      <c r="F518" s="97">
        <v>48000</v>
      </c>
    </row>
    <row r="519" spans="2:6">
      <c r="B519" s="98">
        <v>44782</v>
      </c>
      <c r="C519" s="97" t="s">
        <v>130</v>
      </c>
      <c r="D519" s="97" t="s">
        <v>123</v>
      </c>
      <c r="E519" s="97">
        <v>8</v>
      </c>
      <c r="F519" s="97">
        <v>48000</v>
      </c>
    </row>
    <row r="520" spans="2:6">
      <c r="B520" s="98">
        <v>44782</v>
      </c>
      <c r="C520" s="97" t="s">
        <v>130</v>
      </c>
      <c r="D520" s="97" t="s">
        <v>125</v>
      </c>
      <c r="E520" s="99">
        <v>1</v>
      </c>
      <c r="F520" s="97">
        <v>8490</v>
      </c>
    </row>
    <row r="521" spans="2:6">
      <c r="B521" s="98">
        <v>44783</v>
      </c>
      <c r="C521" s="97" t="s">
        <v>132</v>
      </c>
      <c r="D521" s="97" t="s">
        <v>127</v>
      </c>
      <c r="E521" s="97">
        <v>5</v>
      </c>
      <c r="F521" s="97">
        <v>9400</v>
      </c>
    </row>
    <row r="522" spans="2:6">
      <c r="B522" s="98">
        <v>44783</v>
      </c>
      <c r="C522" s="97" t="s">
        <v>130</v>
      </c>
      <c r="D522" s="97" t="s">
        <v>123</v>
      </c>
      <c r="E522" s="99">
        <v>6</v>
      </c>
      <c r="F522" s="97">
        <v>48000</v>
      </c>
    </row>
    <row r="523" spans="2:6">
      <c r="B523" s="98">
        <v>44783</v>
      </c>
      <c r="C523" s="97" t="s">
        <v>132</v>
      </c>
      <c r="D523" s="97" t="s">
        <v>123</v>
      </c>
      <c r="E523" s="97">
        <v>5</v>
      </c>
      <c r="F523" s="97">
        <v>48000</v>
      </c>
    </row>
    <row r="524" spans="2:6">
      <c r="B524" s="98">
        <v>44783</v>
      </c>
      <c r="C524" s="97" t="s">
        <v>133</v>
      </c>
      <c r="D524" s="97" t="s">
        <v>125</v>
      </c>
      <c r="E524" s="99">
        <v>2</v>
      </c>
      <c r="F524" s="97">
        <v>8490</v>
      </c>
    </row>
    <row r="525" spans="2:6">
      <c r="B525" s="98">
        <v>44783</v>
      </c>
      <c r="C525" s="97" t="s">
        <v>130</v>
      </c>
      <c r="D525" s="97" t="s">
        <v>123</v>
      </c>
      <c r="E525" s="99">
        <v>3</v>
      </c>
      <c r="F525" s="97">
        <v>48000</v>
      </c>
    </row>
    <row r="526" spans="2:6">
      <c r="B526" s="98">
        <v>44784</v>
      </c>
      <c r="C526" s="97" t="s">
        <v>132</v>
      </c>
      <c r="D526" s="97" t="s">
        <v>123</v>
      </c>
      <c r="E526" s="97">
        <v>5</v>
      </c>
      <c r="F526" s="97">
        <v>48000</v>
      </c>
    </row>
    <row r="527" spans="2:6">
      <c r="B527" s="98">
        <v>44784</v>
      </c>
      <c r="C527" s="97" t="s">
        <v>133</v>
      </c>
      <c r="D527" s="97" t="s">
        <v>125</v>
      </c>
      <c r="E527" s="99">
        <v>8</v>
      </c>
      <c r="F527" s="97">
        <v>8490</v>
      </c>
    </row>
    <row r="528" spans="2:6">
      <c r="B528" s="98">
        <v>44784</v>
      </c>
      <c r="C528" s="97" t="s">
        <v>130</v>
      </c>
      <c r="D528" s="97" t="s">
        <v>119</v>
      </c>
      <c r="E528" s="97">
        <v>15</v>
      </c>
      <c r="F528" s="97">
        <v>11200</v>
      </c>
    </row>
    <row r="529" spans="2:6">
      <c r="B529" s="98">
        <v>44784</v>
      </c>
      <c r="C529" s="97" t="s">
        <v>131</v>
      </c>
      <c r="D529" s="97" t="s">
        <v>127</v>
      </c>
      <c r="E529" s="99">
        <v>14</v>
      </c>
      <c r="F529" s="97">
        <v>9400</v>
      </c>
    </row>
    <row r="530" spans="2:6">
      <c r="B530" s="98">
        <v>44785</v>
      </c>
      <c r="C530" s="97" t="s">
        <v>124</v>
      </c>
      <c r="D530" s="97" t="s">
        <v>127</v>
      </c>
      <c r="E530" s="97">
        <v>2</v>
      </c>
      <c r="F530" s="97">
        <v>9400</v>
      </c>
    </row>
    <row r="531" spans="2:6">
      <c r="B531" s="98">
        <v>44785</v>
      </c>
      <c r="C531" s="97" t="s">
        <v>126</v>
      </c>
      <c r="D531" s="97" t="s">
        <v>125</v>
      </c>
      <c r="E531" s="97">
        <v>11</v>
      </c>
      <c r="F531" s="97">
        <v>8490</v>
      </c>
    </row>
    <row r="532" spans="2:6">
      <c r="B532" s="98">
        <v>44785</v>
      </c>
      <c r="C532" s="97" t="s">
        <v>126</v>
      </c>
      <c r="D532" s="97" t="s">
        <v>125</v>
      </c>
      <c r="E532" s="97">
        <v>2</v>
      </c>
      <c r="F532" s="97">
        <v>8490</v>
      </c>
    </row>
    <row r="533" spans="2:6">
      <c r="B533" s="98">
        <v>44785</v>
      </c>
      <c r="C533" s="97" t="s">
        <v>128</v>
      </c>
      <c r="D533" s="97" t="s">
        <v>129</v>
      </c>
      <c r="E533" s="97">
        <v>8</v>
      </c>
      <c r="F533" s="97">
        <v>152000</v>
      </c>
    </row>
    <row r="534" spans="2:6">
      <c r="B534" s="98">
        <v>44785</v>
      </c>
      <c r="C534" s="97" t="s">
        <v>130</v>
      </c>
      <c r="D534" s="97" t="s">
        <v>123</v>
      </c>
      <c r="E534" s="97">
        <v>11</v>
      </c>
      <c r="F534" s="97">
        <v>48000</v>
      </c>
    </row>
    <row r="535" spans="2:6">
      <c r="B535" s="98">
        <v>44785</v>
      </c>
      <c r="C535" s="97" t="s">
        <v>130</v>
      </c>
      <c r="D535" s="97" t="s">
        <v>123</v>
      </c>
      <c r="E535" s="99">
        <v>4</v>
      </c>
      <c r="F535" s="97">
        <v>48000</v>
      </c>
    </row>
    <row r="536" spans="2:6">
      <c r="B536" s="98">
        <v>44788</v>
      </c>
      <c r="C536" s="97" t="s">
        <v>132</v>
      </c>
      <c r="D536" s="97" t="s">
        <v>119</v>
      </c>
      <c r="E536" s="97">
        <v>2</v>
      </c>
      <c r="F536" s="97">
        <v>11200</v>
      </c>
    </row>
    <row r="537" spans="2:6">
      <c r="B537" s="98">
        <v>44788</v>
      </c>
      <c r="C537" s="97" t="s">
        <v>133</v>
      </c>
      <c r="D537" s="97" t="s">
        <v>119</v>
      </c>
      <c r="E537" s="97">
        <v>3</v>
      </c>
      <c r="F537" s="97">
        <v>11200</v>
      </c>
    </row>
    <row r="538" spans="2:6">
      <c r="B538" s="98">
        <v>44788</v>
      </c>
      <c r="C538" s="97" t="s">
        <v>124</v>
      </c>
      <c r="D538" s="97" t="s">
        <v>119</v>
      </c>
      <c r="E538" s="99">
        <v>9</v>
      </c>
      <c r="F538" s="97">
        <v>11200</v>
      </c>
    </row>
    <row r="539" spans="2:6">
      <c r="B539" s="98">
        <v>44788</v>
      </c>
      <c r="C539" s="97" t="s">
        <v>126</v>
      </c>
      <c r="D539" s="97" t="s">
        <v>123</v>
      </c>
      <c r="E539" s="97">
        <v>7</v>
      </c>
      <c r="F539" s="97">
        <v>48000</v>
      </c>
    </row>
    <row r="540" spans="2:6">
      <c r="B540" s="98">
        <v>44789</v>
      </c>
      <c r="C540" s="97" t="s">
        <v>128</v>
      </c>
      <c r="D540" s="97" t="s">
        <v>125</v>
      </c>
      <c r="E540" s="99">
        <v>8</v>
      </c>
      <c r="F540" s="97">
        <v>8490</v>
      </c>
    </row>
    <row r="541" spans="2:6">
      <c r="B541" s="98">
        <v>44789</v>
      </c>
      <c r="C541" s="97" t="s">
        <v>132</v>
      </c>
      <c r="D541" s="97" t="s">
        <v>129</v>
      </c>
      <c r="E541" s="97">
        <v>1</v>
      </c>
      <c r="F541" s="97">
        <v>152000</v>
      </c>
    </row>
    <row r="542" spans="2:6">
      <c r="B542" s="98">
        <v>44789</v>
      </c>
      <c r="C542" s="97" t="s">
        <v>133</v>
      </c>
      <c r="D542" s="97" t="s">
        <v>119</v>
      </c>
      <c r="E542" s="97">
        <v>9</v>
      </c>
      <c r="F542" s="97">
        <v>11200</v>
      </c>
    </row>
    <row r="543" spans="2:6">
      <c r="B543" s="98">
        <v>44789</v>
      </c>
      <c r="C543" s="97" t="s">
        <v>124</v>
      </c>
      <c r="D543" s="97" t="s">
        <v>127</v>
      </c>
      <c r="E543" s="99">
        <v>2</v>
      </c>
      <c r="F543" s="97">
        <v>9400</v>
      </c>
    </row>
    <row r="544" spans="2:6">
      <c r="B544" s="98">
        <v>44789</v>
      </c>
      <c r="C544" s="97" t="s">
        <v>126</v>
      </c>
      <c r="D544" s="97" t="s">
        <v>129</v>
      </c>
      <c r="E544" s="97">
        <v>3</v>
      </c>
      <c r="F544" s="97">
        <v>152000</v>
      </c>
    </row>
    <row r="545" spans="2:6">
      <c r="B545" s="98">
        <v>44789</v>
      </c>
      <c r="C545" s="97" t="s">
        <v>128</v>
      </c>
      <c r="D545" s="97" t="s">
        <v>127</v>
      </c>
      <c r="E545" s="99">
        <v>6</v>
      </c>
      <c r="F545" s="97">
        <v>9400</v>
      </c>
    </row>
    <row r="546" spans="2:6">
      <c r="B546" s="98">
        <v>44790</v>
      </c>
      <c r="C546" s="97" t="s">
        <v>130</v>
      </c>
      <c r="D546" s="97" t="s">
        <v>129</v>
      </c>
      <c r="E546" s="97">
        <v>5</v>
      </c>
      <c r="F546" s="97">
        <v>152000</v>
      </c>
    </row>
    <row r="547" spans="2:6">
      <c r="B547" s="98">
        <v>44790</v>
      </c>
      <c r="C547" s="97" t="s">
        <v>133</v>
      </c>
      <c r="D547" s="97" t="s">
        <v>129</v>
      </c>
      <c r="E547" s="97">
        <v>5</v>
      </c>
      <c r="F547" s="97">
        <v>152000</v>
      </c>
    </row>
    <row r="548" spans="2:6">
      <c r="B548" s="98">
        <v>44790</v>
      </c>
      <c r="C548" s="97" t="s">
        <v>124</v>
      </c>
      <c r="D548" s="97" t="s">
        <v>129</v>
      </c>
      <c r="E548" s="99">
        <v>2</v>
      </c>
      <c r="F548" s="97">
        <v>152000</v>
      </c>
    </row>
    <row r="549" spans="2:6">
      <c r="B549" s="98">
        <v>44790</v>
      </c>
      <c r="C549" s="97" t="s">
        <v>132</v>
      </c>
      <c r="D549" s="97" t="s">
        <v>123</v>
      </c>
      <c r="E549" s="97">
        <v>6</v>
      </c>
      <c r="F549" s="97">
        <v>48000</v>
      </c>
    </row>
    <row r="550" spans="2:6">
      <c r="B550" s="98">
        <v>44790</v>
      </c>
      <c r="C550" s="97" t="s">
        <v>122</v>
      </c>
      <c r="D550" s="97" t="s">
        <v>129</v>
      </c>
      <c r="E550" s="97">
        <v>9</v>
      </c>
      <c r="F550" s="97">
        <v>152000</v>
      </c>
    </row>
    <row r="551" spans="2:6">
      <c r="B551" s="98">
        <v>44791</v>
      </c>
      <c r="C551" s="97" t="s">
        <v>120</v>
      </c>
      <c r="D551" s="97" t="s">
        <v>125</v>
      </c>
      <c r="E551" s="97">
        <v>4</v>
      </c>
      <c r="F551" s="97">
        <v>8490</v>
      </c>
    </row>
    <row r="552" spans="2:6">
      <c r="B552" s="98">
        <v>44791</v>
      </c>
      <c r="C552" s="97" t="s">
        <v>124</v>
      </c>
      <c r="D552" s="97" t="s">
        <v>123</v>
      </c>
      <c r="E552" s="97">
        <v>5</v>
      </c>
      <c r="F552" s="97">
        <v>48000</v>
      </c>
    </row>
    <row r="553" spans="2:6">
      <c r="B553" s="98">
        <v>44791</v>
      </c>
      <c r="C553" s="97" t="s">
        <v>130</v>
      </c>
      <c r="D553" s="97" t="s">
        <v>119</v>
      </c>
      <c r="E553" s="97">
        <v>2</v>
      </c>
      <c r="F553" s="97">
        <v>11200</v>
      </c>
    </row>
    <row r="554" spans="2:6">
      <c r="B554" s="98">
        <v>44791</v>
      </c>
      <c r="C554" s="97" t="s">
        <v>131</v>
      </c>
      <c r="D554" s="97" t="s">
        <v>127</v>
      </c>
      <c r="E554" s="99">
        <v>2</v>
      </c>
      <c r="F554" s="97">
        <v>9400</v>
      </c>
    </row>
    <row r="555" spans="2:6">
      <c r="B555" s="98">
        <v>44791</v>
      </c>
      <c r="C555" s="97" t="s">
        <v>124</v>
      </c>
      <c r="D555" s="97" t="s">
        <v>127</v>
      </c>
      <c r="E555" s="97">
        <v>2</v>
      </c>
      <c r="F555" s="97">
        <v>9400</v>
      </c>
    </row>
    <row r="556" spans="2:6">
      <c r="B556" s="98">
        <v>44791</v>
      </c>
      <c r="C556" s="97" t="s">
        <v>126</v>
      </c>
      <c r="D556" s="97" t="s">
        <v>125</v>
      </c>
      <c r="E556" s="97">
        <v>8</v>
      </c>
      <c r="F556" s="97">
        <v>8490</v>
      </c>
    </row>
    <row r="557" spans="2:6">
      <c r="B557" s="98">
        <v>44791</v>
      </c>
      <c r="C557" s="97" t="s">
        <v>128</v>
      </c>
      <c r="D557" s="97" t="s">
        <v>119</v>
      </c>
      <c r="E557" s="97">
        <v>3</v>
      </c>
      <c r="F557" s="97">
        <v>11200</v>
      </c>
    </row>
    <row r="558" spans="2:6">
      <c r="B558" s="98">
        <v>44791</v>
      </c>
      <c r="C558" s="97" t="s">
        <v>130</v>
      </c>
      <c r="D558" s="97" t="s">
        <v>123</v>
      </c>
      <c r="E558" s="97">
        <v>4</v>
      </c>
      <c r="F558" s="97">
        <v>48000</v>
      </c>
    </row>
    <row r="559" spans="2:6">
      <c r="B559" s="98">
        <v>44792</v>
      </c>
      <c r="C559" s="97" t="s">
        <v>131</v>
      </c>
      <c r="D559" s="97" t="s">
        <v>119</v>
      </c>
      <c r="E559" s="97">
        <v>5</v>
      </c>
      <c r="F559" s="97">
        <v>11200</v>
      </c>
    </row>
    <row r="560" spans="2:6">
      <c r="B560" s="98">
        <v>44792</v>
      </c>
      <c r="C560" s="97" t="s">
        <v>126</v>
      </c>
      <c r="D560" s="97" t="s">
        <v>125</v>
      </c>
      <c r="E560" s="97">
        <v>2</v>
      </c>
      <c r="F560" s="97">
        <v>8490</v>
      </c>
    </row>
    <row r="561" spans="2:6">
      <c r="B561" s="98">
        <v>44792</v>
      </c>
      <c r="C561" s="97" t="s">
        <v>128</v>
      </c>
      <c r="D561" s="97" t="s">
        <v>129</v>
      </c>
      <c r="E561" s="97">
        <v>6</v>
      </c>
      <c r="F561" s="97">
        <v>152000</v>
      </c>
    </row>
    <row r="562" spans="2:6">
      <c r="B562" s="98">
        <v>44792</v>
      </c>
      <c r="C562" s="97" t="s">
        <v>130</v>
      </c>
      <c r="D562" s="97" t="s">
        <v>123</v>
      </c>
      <c r="E562" s="97">
        <v>5</v>
      </c>
      <c r="F562" s="97">
        <v>48000</v>
      </c>
    </row>
    <row r="563" spans="2:6">
      <c r="B563" s="98">
        <v>44792</v>
      </c>
      <c r="C563" s="97" t="s">
        <v>130</v>
      </c>
      <c r="D563" s="97" t="s">
        <v>123</v>
      </c>
      <c r="E563" s="99">
        <v>2</v>
      </c>
      <c r="F563" s="97">
        <v>48000</v>
      </c>
    </row>
    <row r="564" spans="2:6">
      <c r="B564" s="98">
        <v>44795</v>
      </c>
      <c r="C564" s="97" t="s">
        <v>132</v>
      </c>
      <c r="D564" s="97" t="s">
        <v>119</v>
      </c>
      <c r="E564" s="97">
        <v>6</v>
      </c>
      <c r="F564" s="97">
        <v>11200</v>
      </c>
    </row>
    <row r="565" spans="2:6">
      <c r="B565" s="98">
        <v>44795</v>
      </c>
      <c r="C565" s="97" t="s">
        <v>133</v>
      </c>
      <c r="D565" s="97" t="s">
        <v>119</v>
      </c>
      <c r="E565" s="97">
        <v>2</v>
      </c>
      <c r="F565" s="97">
        <v>11200</v>
      </c>
    </row>
    <row r="566" spans="2:6">
      <c r="B566" s="98">
        <v>44795</v>
      </c>
      <c r="C566" s="97" t="s">
        <v>124</v>
      </c>
      <c r="D566" s="97" t="s">
        <v>119</v>
      </c>
      <c r="E566" s="99">
        <v>2</v>
      </c>
      <c r="F566" s="97">
        <v>11200</v>
      </c>
    </row>
    <row r="567" spans="2:6">
      <c r="B567" s="98">
        <v>44795</v>
      </c>
      <c r="C567" s="97" t="s">
        <v>126</v>
      </c>
      <c r="D567" s="97" t="s">
        <v>123</v>
      </c>
      <c r="E567" s="97">
        <v>11</v>
      </c>
      <c r="F567" s="97">
        <v>48000</v>
      </c>
    </row>
    <row r="568" spans="2:6">
      <c r="B568" s="98">
        <v>44796</v>
      </c>
      <c r="C568" s="97" t="s">
        <v>128</v>
      </c>
      <c r="D568" s="97" t="s">
        <v>123</v>
      </c>
      <c r="E568" s="99">
        <v>4</v>
      </c>
      <c r="F568" s="97">
        <v>48000</v>
      </c>
    </row>
    <row r="569" spans="2:6">
      <c r="B569" s="98">
        <v>44796</v>
      </c>
      <c r="C569" s="97" t="s">
        <v>130</v>
      </c>
      <c r="D569" s="97" t="s">
        <v>125</v>
      </c>
      <c r="E569" s="97">
        <v>5</v>
      </c>
      <c r="F569" s="97">
        <v>8490</v>
      </c>
    </row>
    <row r="570" spans="2:6">
      <c r="B570" s="98">
        <v>44796</v>
      </c>
      <c r="C570" s="97" t="s">
        <v>133</v>
      </c>
      <c r="D570" s="97" t="s">
        <v>125</v>
      </c>
      <c r="E570" s="99">
        <v>2</v>
      </c>
      <c r="F570" s="97">
        <v>8490</v>
      </c>
    </row>
    <row r="571" spans="2:6">
      <c r="B571" s="98">
        <v>44796</v>
      </c>
      <c r="C571" s="97" t="s">
        <v>130</v>
      </c>
      <c r="D571" s="97" t="s">
        <v>129</v>
      </c>
      <c r="E571" s="99">
        <v>3</v>
      </c>
      <c r="F571" s="97">
        <v>152000</v>
      </c>
    </row>
    <row r="572" spans="2:6">
      <c r="B572" s="98">
        <v>44796</v>
      </c>
      <c r="C572" s="97" t="s">
        <v>131</v>
      </c>
      <c r="D572" s="97" t="s">
        <v>121</v>
      </c>
      <c r="E572" s="99">
        <v>9</v>
      </c>
      <c r="F572" s="97">
        <v>11400</v>
      </c>
    </row>
    <row r="573" spans="2:6">
      <c r="B573" s="98">
        <v>44796</v>
      </c>
      <c r="C573" s="97" t="s">
        <v>130</v>
      </c>
      <c r="D573" s="97" t="s">
        <v>121</v>
      </c>
      <c r="E573" s="99">
        <v>7</v>
      </c>
      <c r="F573" s="97">
        <v>11400</v>
      </c>
    </row>
    <row r="574" spans="2:6">
      <c r="B574" s="98">
        <v>44797</v>
      </c>
      <c r="C574" s="97" t="s">
        <v>126</v>
      </c>
      <c r="D574" s="97" t="s">
        <v>127</v>
      </c>
      <c r="E574" s="97">
        <v>8</v>
      </c>
      <c r="F574" s="97">
        <v>9400</v>
      </c>
    </row>
    <row r="575" spans="2:6">
      <c r="B575" s="98">
        <v>44797</v>
      </c>
      <c r="C575" s="97" t="s">
        <v>128</v>
      </c>
      <c r="D575" s="97" t="s">
        <v>129</v>
      </c>
      <c r="E575" s="97">
        <v>1</v>
      </c>
      <c r="F575" s="97">
        <v>152000</v>
      </c>
    </row>
    <row r="576" spans="2:6">
      <c r="B576" s="98">
        <v>44797</v>
      </c>
      <c r="C576" s="97" t="s">
        <v>130</v>
      </c>
      <c r="D576" s="97" t="s">
        <v>119</v>
      </c>
      <c r="E576" s="97">
        <v>24</v>
      </c>
      <c r="F576" s="97">
        <v>11200</v>
      </c>
    </row>
    <row r="577" spans="2:6">
      <c r="B577" s="98">
        <v>44797</v>
      </c>
      <c r="C577" s="97" t="s">
        <v>131</v>
      </c>
      <c r="D577" s="97" t="s">
        <v>121</v>
      </c>
      <c r="E577" s="97">
        <v>5</v>
      </c>
      <c r="F577" s="97">
        <v>11400</v>
      </c>
    </row>
    <row r="578" spans="2:6">
      <c r="B578" s="98">
        <v>44797</v>
      </c>
      <c r="C578" s="97" t="s">
        <v>124</v>
      </c>
      <c r="D578" s="97" t="s">
        <v>123</v>
      </c>
      <c r="E578" s="97">
        <v>2</v>
      </c>
      <c r="F578" s="97">
        <v>48000</v>
      </c>
    </row>
    <row r="579" spans="2:6">
      <c r="B579" s="98">
        <v>44797</v>
      </c>
      <c r="C579" s="97" t="s">
        <v>126</v>
      </c>
      <c r="D579" s="97" t="s">
        <v>121</v>
      </c>
      <c r="E579" s="99">
        <v>19</v>
      </c>
      <c r="F579" s="97">
        <v>11400</v>
      </c>
    </row>
    <row r="580" spans="2:6">
      <c r="B580" s="98">
        <v>44797</v>
      </c>
      <c r="C580" s="97" t="s">
        <v>128</v>
      </c>
      <c r="D580" s="97" t="s">
        <v>127</v>
      </c>
      <c r="E580" s="97">
        <v>2</v>
      </c>
      <c r="F580" s="97">
        <v>9400</v>
      </c>
    </row>
    <row r="581" spans="2:6">
      <c r="B581" s="98">
        <v>44797</v>
      </c>
      <c r="C581" s="97" t="s">
        <v>128</v>
      </c>
      <c r="D581" s="97" t="s">
        <v>127</v>
      </c>
      <c r="E581" s="97">
        <v>8</v>
      </c>
      <c r="F581" s="97">
        <v>9400</v>
      </c>
    </row>
    <row r="582" spans="2:6">
      <c r="B582" s="98">
        <v>44798</v>
      </c>
      <c r="C582" s="97" t="s">
        <v>130</v>
      </c>
      <c r="D582" s="97" t="s">
        <v>129</v>
      </c>
      <c r="E582" s="97">
        <v>11</v>
      </c>
      <c r="F582" s="97">
        <v>152000</v>
      </c>
    </row>
    <row r="583" spans="2:6">
      <c r="B583" s="98">
        <v>44798</v>
      </c>
      <c r="C583" s="97" t="s">
        <v>132</v>
      </c>
      <c r="D583" s="97" t="s">
        <v>119</v>
      </c>
      <c r="E583" s="97">
        <v>4</v>
      </c>
      <c r="F583" s="97">
        <v>11200</v>
      </c>
    </row>
    <row r="584" spans="2:6">
      <c r="B584" s="98">
        <v>44798</v>
      </c>
      <c r="C584" s="97" t="s">
        <v>133</v>
      </c>
      <c r="D584" s="97" t="s">
        <v>121</v>
      </c>
      <c r="E584" s="97">
        <v>2</v>
      </c>
      <c r="F584" s="97">
        <v>11400</v>
      </c>
    </row>
    <row r="585" spans="2:6">
      <c r="B585" s="98">
        <v>44798</v>
      </c>
      <c r="C585" s="97" t="s">
        <v>124</v>
      </c>
      <c r="D585" s="97" t="s">
        <v>123</v>
      </c>
      <c r="E585" s="97">
        <v>3</v>
      </c>
      <c r="F585" s="97">
        <v>48000</v>
      </c>
    </row>
    <row r="586" spans="2:6">
      <c r="B586" s="98">
        <v>44798</v>
      </c>
      <c r="C586" s="97" t="s">
        <v>126</v>
      </c>
      <c r="D586" s="97" t="s">
        <v>123</v>
      </c>
      <c r="E586" s="99">
        <v>9</v>
      </c>
      <c r="F586" s="97">
        <v>48000</v>
      </c>
    </row>
    <row r="587" spans="2:6">
      <c r="B587" s="98">
        <v>44798</v>
      </c>
      <c r="C587" s="97" t="s">
        <v>128</v>
      </c>
      <c r="D587" s="97" t="s">
        <v>125</v>
      </c>
      <c r="E587" s="97">
        <v>7</v>
      </c>
      <c r="F587" s="97">
        <v>8490</v>
      </c>
    </row>
    <row r="588" spans="2:6">
      <c r="B588" s="98">
        <v>44799</v>
      </c>
      <c r="C588" s="97" t="s">
        <v>130</v>
      </c>
      <c r="D588" s="97" t="s">
        <v>127</v>
      </c>
      <c r="E588" s="99">
        <v>8</v>
      </c>
      <c r="F588" s="97">
        <v>9400</v>
      </c>
    </row>
    <row r="589" spans="2:6">
      <c r="B589" s="98">
        <v>44799</v>
      </c>
      <c r="C589" s="97" t="s">
        <v>132</v>
      </c>
      <c r="D589" s="97" t="s">
        <v>129</v>
      </c>
      <c r="E589" s="97">
        <v>1</v>
      </c>
      <c r="F589" s="97">
        <v>152000</v>
      </c>
    </row>
    <row r="590" spans="2:6">
      <c r="B590" s="98">
        <v>44799</v>
      </c>
      <c r="C590" s="97" t="s">
        <v>133</v>
      </c>
      <c r="D590" s="97" t="s">
        <v>127</v>
      </c>
      <c r="E590" s="97">
        <v>16</v>
      </c>
      <c r="F590" s="97">
        <v>9400</v>
      </c>
    </row>
    <row r="591" spans="2:6">
      <c r="B591" s="98">
        <v>44799</v>
      </c>
      <c r="C591" s="97" t="s">
        <v>130</v>
      </c>
      <c r="D591" s="97" t="s">
        <v>129</v>
      </c>
      <c r="E591" s="97">
        <v>2</v>
      </c>
      <c r="F591" s="97">
        <v>152000</v>
      </c>
    </row>
    <row r="592" spans="2:6">
      <c r="B592" s="98">
        <v>44799</v>
      </c>
      <c r="C592" s="97" t="s">
        <v>131</v>
      </c>
      <c r="D592" s="97" t="s">
        <v>119</v>
      </c>
      <c r="E592" s="99">
        <v>5</v>
      </c>
      <c r="F592" s="97">
        <v>11200</v>
      </c>
    </row>
    <row r="593" spans="2:6">
      <c r="B593" s="98">
        <v>44802</v>
      </c>
      <c r="C593" s="97" t="s">
        <v>124</v>
      </c>
      <c r="D593" s="97" t="s">
        <v>121</v>
      </c>
      <c r="E593" s="99">
        <v>2</v>
      </c>
      <c r="F593" s="97">
        <v>11400</v>
      </c>
    </row>
    <row r="594" spans="2:6">
      <c r="B594" s="98">
        <v>44802</v>
      </c>
      <c r="C594" s="97" t="s">
        <v>126</v>
      </c>
      <c r="D594" s="97" t="s">
        <v>125</v>
      </c>
      <c r="E594" s="99">
        <v>11</v>
      </c>
      <c r="F594" s="97">
        <v>8490</v>
      </c>
    </row>
    <row r="595" spans="2:6">
      <c r="B595" s="98">
        <v>44802</v>
      </c>
      <c r="C595" s="97" t="s">
        <v>126</v>
      </c>
      <c r="D595" s="97" t="s">
        <v>127</v>
      </c>
      <c r="E595" s="97">
        <v>2</v>
      </c>
      <c r="F595" s="97">
        <v>9400</v>
      </c>
    </row>
    <row r="596" spans="2:6">
      <c r="B596" s="98">
        <v>44802</v>
      </c>
      <c r="C596" s="97" t="s">
        <v>128</v>
      </c>
      <c r="D596" s="97" t="s">
        <v>127</v>
      </c>
      <c r="E596" s="97">
        <v>8</v>
      </c>
      <c r="F596" s="97">
        <v>9400</v>
      </c>
    </row>
    <row r="597" spans="2:6">
      <c r="B597" s="98">
        <v>44802</v>
      </c>
      <c r="C597" s="97" t="s">
        <v>130</v>
      </c>
      <c r="D597" s="97" t="s">
        <v>129</v>
      </c>
      <c r="E597" s="97">
        <v>11</v>
      </c>
      <c r="F597" s="97">
        <v>152000</v>
      </c>
    </row>
    <row r="598" spans="2:6">
      <c r="B598" s="98">
        <v>44802</v>
      </c>
      <c r="C598" s="97" t="s">
        <v>132</v>
      </c>
      <c r="D598" s="97" t="s">
        <v>119</v>
      </c>
      <c r="E598" s="97">
        <v>4</v>
      </c>
      <c r="F598" s="97">
        <v>11200</v>
      </c>
    </row>
    <row r="599" spans="2:6">
      <c r="B599" s="98">
        <v>44802</v>
      </c>
      <c r="C599" s="97" t="s">
        <v>132</v>
      </c>
      <c r="D599" s="97" t="s">
        <v>129</v>
      </c>
      <c r="E599" s="97">
        <v>15</v>
      </c>
      <c r="F599" s="97">
        <v>152000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Zadanie</vt:lpstr>
      <vt:lpstr>Graf 1</vt:lpstr>
      <vt:lpstr>Graf 2</vt:lpstr>
      <vt:lpstr>ÚdajeKT1</vt:lpstr>
      <vt:lpstr>KT1</vt:lpstr>
      <vt:lpstr>Údaje</vt:lpstr>
    </vt:vector>
  </TitlesOfParts>
  <Company>lapis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noro</dc:creator>
  <cp:lastModifiedBy>SPU</cp:lastModifiedBy>
  <dcterms:created xsi:type="dcterms:W3CDTF">2005-09-12T19:59:09Z</dcterms:created>
  <dcterms:modified xsi:type="dcterms:W3CDTF">2023-03-03T10:56:05Z</dcterms:modified>
</cp:coreProperties>
</file>