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D:\Downloads\"/>
    </mc:Choice>
  </mc:AlternateContent>
  <xr:revisionPtr revIDLastSave="0" documentId="13_ncr:1_{58FAB510-4C23-4529-B5EE-1478DE716CAD}" xr6:coauthVersionLast="47" xr6:coauthVersionMax="47" xr10:uidLastSave="{00000000-0000-0000-0000-000000000000}"/>
  <bookViews>
    <workbookView xWindow="-120" yWindow="-120" windowWidth="29040" windowHeight="15840" tabRatio="628" activeTab="7" xr2:uid="{00000000-000D-0000-FFFF-FFFF00000000}"/>
  </bookViews>
  <sheets>
    <sheet name="Sequence" sheetId="15" r:id="rId1"/>
    <sheet name="Basic functions" sheetId="8" r:id="rId2"/>
    <sheet name="Date and time" sheetId="3" r:id="rId3"/>
    <sheet name="Rounding" sheetId="12" r:id="rId4"/>
    <sheet name="Conditional formatting" sheetId="22" r:id="rId5"/>
    <sheet name="Names in formulas" sheetId="18" r:id="rId6"/>
    <sheet name="IF function" sheetId="10" r:id="rId7"/>
    <sheet name="Table1" sheetId="14" r:id="rId8"/>
  </sheets>
  <definedNames>
    <definedName name="cost">'Names in formulas'!$C$12:$C$18</definedName>
    <definedName name="profit">'Names in formulas'!$E$12:$E$18</definedName>
    <definedName name="revenue">'Names in formulas'!$D$12:$D$18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7" i="14" l="1"/>
  <c r="H28" i="14"/>
  <c r="H29" i="14"/>
  <c r="H30" i="14"/>
  <c r="H31" i="14"/>
  <c r="H32" i="14"/>
  <c r="H33" i="14"/>
  <c r="H34" i="14"/>
  <c r="H35" i="14"/>
  <c r="H22" i="14"/>
  <c r="H23" i="14"/>
  <c r="H24" i="14"/>
  <c r="H25" i="14"/>
  <c r="H26" i="14"/>
  <c r="H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34" i="14"/>
  <c r="G35" i="14"/>
  <c r="G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21" i="14"/>
  <c r="C8" i="10" a="1"/>
  <c r="C8" i="10" s="1"/>
  <c r="C7" i="10"/>
  <c r="B7" i="10"/>
  <c r="A3" i="10"/>
  <c r="C21" i="18"/>
  <c r="C20" i="18"/>
  <c r="E12" i="18" a="1"/>
  <c r="E12" i="18" s="1"/>
  <c r="C26" i="22"/>
  <c r="I11" i="22"/>
  <c r="I12" i="22"/>
  <c r="I13" i="22"/>
  <c r="I14" i="22"/>
  <c r="I15" i="22"/>
  <c r="I16" i="22"/>
  <c r="I17" i="22"/>
  <c r="I18" i="22"/>
  <c r="I19" i="22"/>
  <c r="I20" i="22"/>
  <c r="I21" i="22"/>
  <c r="I22" i="22"/>
  <c r="I23" i="22"/>
  <c r="I24" i="22"/>
  <c r="I10" i="22"/>
  <c r="B7" i="12"/>
  <c r="B6" i="12"/>
  <c r="B5" i="12"/>
  <c r="B4" i="12"/>
  <c r="B3" i="12"/>
  <c r="B2" i="12"/>
  <c r="D5" i="3"/>
  <c r="C2" i="3"/>
  <c r="A24" i="8"/>
  <c r="A25" i="8"/>
  <c r="A26" i="8"/>
  <c r="A27" i="8"/>
  <c r="A28" i="8"/>
  <c r="C19" i="8"/>
  <c r="C18" i="8"/>
  <c r="C17" i="8"/>
  <c r="C16" i="8"/>
  <c r="C15" i="8"/>
  <c r="C14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KHennyeyová</author>
  </authors>
  <commentList>
    <comment ref="G20" authorId="0" shapeId="0" xr:uid="{00000000-0006-0000-0700-000001000000}">
      <text>
        <r>
          <rPr>
            <sz val="8"/>
            <color indexed="81"/>
            <rFont val="Tahoma"/>
            <family val="2"/>
            <charset val="238"/>
          </rPr>
          <t xml:space="preserve">count the difference between Inventory on stock and Minimum quantity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<sst xmlns="http://schemas.openxmlformats.org/spreadsheetml/2006/main" count="164" uniqueCount="153">
  <si>
    <t>Martin</t>
  </si>
  <si>
    <t>Donutil</t>
  </si>
  <si>
    <t>Máziková</t>
  </si>
  <si>
    <t>Sedláčková</t>
  </si>
  <si>
    <t>Drimer</t>
  </si>
  <si>
    <t>Vojanský</t>
  </si>
  <si>
    <t xml:space="preserve">Peter </t>
  </si>
  <si>
    <t xml:space="preserve">Eva </t>
  </si>
  <si>
    <t xml:space="preserve">Mária </t>
  </si>
  <si>
    <t xml:space="preserve">Samuel </t>
  </si>
  <si>
    <t>SUM</t>
  </si>
  <si>
    <t>AVERAGE</t>
  </si>
  <si>
    <t>COUNTIF</t>
  </si>
  <si>
    <t>MAX</t>
  </si>
  <si>
    <t>ROUND</t>
  </si>
  <si>
    <t>FLOOR</t>
  </si>
  <si>
    <t>CEILING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</si>
  <si>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</si>
  <si>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</si>
  <si>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</si>
  <si>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</si>
  <si>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</si>
  <si>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</si>
  <si>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</si>
  <si>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</si>
  <si>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</si>
  <si>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</si>
  <si>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>AL</t>
  </si>
  <si>
    <t>AM</t>
  </si>
  <si>
    <t>AN</t>
  </si>
  <si>
    <t>AO</t>
  </si>
  <si>
    <t>AP</t>
  </si>
  <si>
    <t>Blažek Ján</t>
  </si>
  <si>
    <t>Bubílková Anna</t>
  </si>
  <si>
    <t>Cimer Zdeno</t>
  </si>
  <si>
    <t>Dohnány Marcel</t>
  </si>
  <si>
    <t>Gajdoš Andrej</t>
  </si>
  <si>
    <t>Galan Miroslav</t>
  </si>
  <si>
    <t>Gerbovský Dušan</t>
  </si>
  <si>
    <t>Hakulinský Ivan</t>
  </si>
  <si>
    <t>Haranský Martin</t>
  </si>
  <si>
    <t>Hrabalová Danica</t>
  </si>
  <si>
    <t>Hrebenda Martin</t>
  </si>
  <si>
    <t>Humeňanský Mikuláš</t>
  </si>
  <si>
    <t>Komár Juraj</t>
  </si>
  <si>
    <t>Lenský Jozef</t>
  </si>
  <si>
    <t>Lupták Mojmír</t>
  </si>
  <si>
    <t>TODAY</t>
  </si>
  <si>
    <t>Arithmetical sequence:</t>
  </si>
  <si>
    <t>create arithmetic sequence according the line 3</t>
  </si>
  <si>
    <t>Geometric sequence:</t>
  </si>
  <si>
    <t>create geomethric sequence according the line 10</t>
  </si>
  <si>
    <t>Sequence of date and time:</t>
  </si>
  <si>
    <t>Step: 1 day</t>
  </si>
  <si>
    <t>Step: 1 month</t>
  </si>
  <si>
    <t>Step: 1 year</t>
  </si>
  <si>
    <t>Step: 1 hour</t>
  </si>
  <si>
    <t>Step: 15 minutes</t>
  </si>
  <si>
    <t>Own sequence:</t>
  </si>
  <si>
    <t>create your own sequence - use name of your colleagues</t>
  </si>
  <si>
    <t>Summary of hours worked</t>
  </si>
  <si>
    <t>Name</t>
  </si>
  <si>
    <t>Surname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</si>
  <si>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</si>
  <si>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</si>
  <si>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</si>
  <si>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</si>
  <si>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</si>
  <si>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</si>
  <si>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</si>
  <si>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</si>
  <si>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</si>
  <si>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</si>
  <si>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</si>
  <si>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</si>
  <si>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Add results to column C</t>
  </si>
  <si>
    <t>The total number of hours worked by all for the full year.</t>
  </si>
  <si>
    <t>Sum of hours worked by Peter and Martin in the first half of the year.</t>
  </si>
  <si>
    <t>The average number of hours worked per month in second half of the year.</t>
  </si>
  <si>
    <t>The average number of hours worked by Eva and Samuel in the first half of the year.</t>
  </si>
  <si>
    <t>How many times was the number of hours worked more than 25 (whole year).</t>
  </si>
  <si>
    <t>The maximum number of hours worked in the whole year.</t>
  </si>
  <si>
    <t>Text functions: (LEFT, &amp;, UPPER|</t>
  </si>
  <si>
    <t>Create the short version of the name - example P. Donutil:</t>
  </si>
  <si>
    <t>Date today:</t>
  </si>
  <si>
    <t xml:space="preserve"> insert function for the date today</t>
  </si>
  <si>
    <t>Determine the date (WEEKDAY)</t>
  </si>
  <si>
    <t xml:space="preserve">Determine what day was on </t>
  </si>
  <si>
    <t>Number</t>
  </si>
  <si>
    <t>Rounded</t>
  </si>
  <si>
    <t>the whole number</t>
  </si>
  <si>
    <t>the hundredths</t>
  </si>
  <si>
    <t xml:space="preserve">to tens </t>
  </si>
  <si>
    <t>to hundreds</t>
  </si>
  <si>
    <t>down to fifty cents</t>
  </si>
  <si>
    <t>up to fifty cents</t>
  </si>
  <si>
    <t>In the table we can see an overview of the wages of employees in the first half of the year. Insert formula to the column I</t>
  </si>
  <si>
    <t xml:space="preserve">and formate the area from I10:I24 like this - if the average wage of the employees </t>
  </si>
  <si>
    <t xml:space="preserve">is less than 0,8 of average wage in company - red colour. </t>
  </si>
  <si>
    <t>is greater than 1,5 of average wage in company - green colour. If the average wage</t>
  </si>
  <si>
    <t>NAME</t>
  </si>
  <si>
    <t>Month</t>
  </si>
  <si>
    <t>Average wage</t>
  </si>
  <si>
    <t>Average in company:</t>
  </si>
  <si>
    <t>Name values in column C as Cost.</t>
  </si>
  <si>
    <t>Name values in column D as Revenue</t>
  </si>
  <si>
    <t>Calculate the sum, average - use names in formulas.</t>
  </si>
  <si>
    <t>company1</t>
  </si>
  <si>
    <t>company2</t>
  </si>
  <si>
    <t>company3</t>
  </si>
  <si>
    <t>company4</t>
  </si>
  <si>
    <t>company5</t>
  </si>
  <si>
    <t>company6</t>
  </si>
  <si>
    <t>company7</t>
  </si>
  <si>
    <t>Costs</t>
  </si>
  <si>
    <t>Revenues</t>
  </si>
  <si>
    <t>Profit</t>
  </si>
  <si>
    <t>Sum of profit</t>
  </si>
  <si>
    <t>Average of profit</t>
  </si>
  <si>
    <t>Simple example:</t>
  </si>
  <si>
    <t>Number:</t>
  </si>
  <si>
    <t xml:space="preserve">To the cell A3 insert function, which display: "This number is positive" or </t>
  </si>
  <si>
    <t xml:space="preserve"> "This number is negative" according the number in the cell B2 (there can be any number).</t>
  </si>
  <si>
    <t>Calculation with variants</t>
  </si>
  <si>
    <t>Value:</t>
  </si>
  <si>
    <t>Tax:</t>
  </si>
  <si>
    <t>In cell B7 must be displayed tax from the cell B6</t>
  </si>
  <si>
    <t>according this rule:</t>
  </si>
  <si>
    <t xml:space="preserve">if the value is less than 20000, tax is 12% </t>
  </si>
  <si>
    <t>if the value is equal to 20000, tax is 17%</t>
  </si>
  <si>
    <t>if the value is greater than 20000, tax is 25%</t>
  </si>
  <si>
    <t>Edit table:</t>
  </si>
  <si>
    <t>- centre the title of the table across the width of the table</t>
  </si>
  <si>
    <t>- change the font in the title - bold, size 14, red colour</t>
  </si>
  <si>
    <t>- wrap text in the head of the table, change font to bold</t>
  </si>
  <si>
    <t>Note</t>
  </si>
  <si>
    <t>Inventory on stock - quantity</t>
  </si>
  <si>
    <t xml:space="preserve">     a/   if the inventory on stock is less than minimum quantity - text "RESTOCK!"</t>
  </si>
  <si>
    <t>Minimum quantity</t>
  </si>
  <si>
    <t xml:space="preserve">     b/   if the inventory on stock is greater than minimum quantity - text "OK!"</t>
  </si>
  <si>
    <t xml:space="preserve">     c/   if the inventory on stock is equal to minimum quantity - text "MINIMUM!"</t>
  </si>
  <si>
    <t>- border the table,</t>
  </si>
  <si>
    <t>Serial number</t>
  </si>
  <si>
    <t>Material</t>
  </si>
  <si>
    <t>Unit price</t>
  </si>
  <si>
    <t>Total price</t>
  </si>
  <si>
    <t>Difference</t>
  </si>
  <si>
    <r>
      <t>- use conditional formatting on column "Difference" (if its positive - number will be blue</t>
    </r>
    <r>
      <rPr>
        <b/>
        <sz val="10"/>
        <color indexed="48"/>
        <rFont val="Arial CE"/>
        <family val="2"/>
        <charset val="238"/>
      </rPr>
      <t>,</t>
    </r>
    <r>
      <rPr>
        <b/>
        <sz val="10"/>
        <rFont val="Arial CE"/>
        <family val="2"/>
        <charset val="238"/>
      </rPr>
      <t xml:space="preserve"> if its negative - number will be red, </t>
    </r>
  </si>
  <si>
    <t xml:space="preserve">  if its equal to zero - yellow fill)</t>
  </si>
  <si>
    <t>- change the format of column Total price on currency format with Euro</t>
  </si>
  <si>
    <t>Material on stock</t>
  </si>
  <si>
    <t>- add missing data - simple sequence in column A, data in columns E and G</t>
  </si>
  <si>
    <t>- to column H add "note" according the column G (Inventory on stock - quantity)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</si>
</sst>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#,##0.00\ &quot;€&quot;"/>
  </numFmts>
  <fonts count="35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2"/>
      <color indexed="10"/>
      <name val="Arial CE"/>
      <family val="2"/>
      <charset val="238"/>
    </font>
    <font>
      <sz val="12"/>
      <name val="Arial CE"/>
      <family val="2"/>
      <charset val="238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sz val="12"/>
      <color indexed="10"/>
      <name val="Arial"/>
      <family val="2"/>
    </font>
    <font>
      <sz val="12"/>
      <color indexed="8"/>
      <name val="Arial"/>
      <family val="2"/>
    </font>
    <font>
      <b/>
      <sz val="12"/>
      <name val="Arial"/>
      <family val="2"/>
      <charset val="238"/>
    </font>
    <font>
      <b/>
      <sz val="12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color indexed="10"/>
      <name val="Arial CE"/>
      <family val="2"/>
      <charset val="238"/>
    </font>
    <font>
      <b/>
      <sz val="12"/>
      <color indexed="10"/>
      <name val="Arial"/>
      <family val="2"/>
      <charset val="238"/>
    </font>
    <font>
      <b/>
      <sz val="12"/>
      <color indexed="53"/>
      <name val="Arial"/>
      <family val="2"/>
      <charset val="238"/>
    </font>
    <font>
      <b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48"/>
      <name val="Arial CE"/>
      <family val="2"/>
      <charset val="238"/>
    </font>
    <font>
      <sz val="8"/>
      <color indexed="81"/>
      <name val="Tahoma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i/>
      <sz val="12"/>
      <name val="Arial CE"/>
      <family val="2"/>
      <charset val="238"/>
    </font>
    <font>
      <b/>
      <sz val="14"/>
      <color indexed="48"/>
      <name val="Arial CE"/>
      <family val="2"/>
      <charset val="238"/>
    </font>
    <font>
      <sz val="14"/>
      <color indexed="10"/>
      <name val="Arial CE"/>
      <family val="2"/>
      <charset val="238"/>
    </font>
    <font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color indexed="17"/>
      <name val="Times New Roman"/>
      <family val="1"/>
    </font>
    <font>
      <b/>
      <sz val="10"/>
      <color indexed="56"/>
      <name val="Times New Roman"/>
      <family val="1"/>
    </font>
    <font>
      <b/>
      <sz val="10"/>
      <color indexed="20"/>
      <name val="Times New Roman"/>
      <family val="1"/>
    </font>
    <font>
      <sz val="10"/>
      <name val="Times New Roman"/>
      <family val="1"/>
    </font>
    <font>
      <sz val="10"/>
      <color indexed="17"/>
      <name val="Times New Roman"/>
      <family val="1"/>
    </font>
    <font>
      <b/>
      <sz val="14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Grid">
        <bgColor indexed="27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medium">
        <color indexed="17"/>
      </bottom>
      <diagonal/>
    </border>
    <border>
      <left style="medium">
        <color indexed="17"/>
      </left>
      <right style="thin">
        <color indexed="17"/>
      </right>
      <top/>
      <bottom style="thin">
        <color indexed="17"/>
      </bottom>
      <diagonal/>
    </border>
    <border>
      <left style="thin">
        <color indexed="17"/>
      </left>
      <right style="thin">
        <color indexed="17"/>
      </right>
      <top/>
      <bottom style="thin">
        <color indexed="17"/>
      </bottom>
      <diagonal/>
    </border>
    <border>
      <left style="thin">
        <color indexed="17"/>
      </left>
      <right style="medium">
        <color indexed="17"/>
      </right>
      <top/>
      <bottom style="thin">
        <color indexed="17"/>
      </bottom>
      <diagonal/>
    </border>
    <border>
      <left style="medium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  <border>
      <left style="medium">
        <color indexed="17"/>
      </left>
      <right style="thin">
        <color indexed="17"/>
      </right>
      <top style="thin">
        <color indexed="17"/>
      </top>
      <bottom style="medium">
        <color indexed="17"/>
      </bottom>
      <diagonal/>
    </border>
    <border>
      <left style="medium">
        <color indexed="17"/>
      </left>
      <right style="thin">
        <color indexed="17"/>
      </right>
      <top style="medium">
        <color indexed="17"/>
      </top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medium">
        <color indexed="17"/>
      </top>
      <bottom style="thin">
        <color indexed="17"/>
      </bottom>
      <diagonal/>
    </border>
    <border>
      <left style="thin">
        <color indexed="17"/>
      </left>
      <right style="medium">
        <color indexed="17"/>
      </right>
      <top style="medium">
        <color indexed="17"/>
      </top>
      <bottom style="thin">
        <color indexed="17"/>
      </bottom>
      <diagonal/>
    </border>
    <border>
      <left style="thin">
        <color indexed="17"/>
      </left>
      <right style="medium">
        <color indexed="17"/>
      </right>
      <top style="thin">
        <color indexed="17"/>
      </top>
      <bottom style="medium">
        <color indexed="17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7" fillId="0" borderId="0"/>
    <xf numFmtId="0" fontId="17" fillId="0" borderId="0"/>
    <xf numFmtId="0" fontId="11" fillId="0" borderId="0"/>
    <xf numFmtId="0" fontId="1" fillId="0" borderId="0"/>
  </cellStyleXfs>
  <cellXfs count="11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14" fontId="5" fillId="0" borderId="0" xfId="0" applyNumberFormat="1" applyFont="1"/>
    <xf numFmtId="0" fontId="4" fillId="0" borderId="0" xfId="4" applyFont="1"/>
    <xf numFmtId="0" fontId="5" fillId="0" borderId="0" xfId="4" applyFont="1"/>
    <xf numFmtId="0" fontId="8" fillId="0" borderId="0" xfId="0" applyNumberFormat="1" applyFont="1" applyFill="1" applyBorder="1" applyAlignment="1" applyProtection="1"/>
    <xf numFmtId="0" fontId="7" fillId="0" borderId="0" xfId="4" applyFont="1"/>
    <xf numFmtId="0" fontId="10" fillId="0" borderId="0" xfId="0" applyFont="1"/>
    <xf numFmtId="0" fontId="9" fillId="0" borderId="0" xfId="0" applyFont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/>
    <xf numFmtId="0" fontId="15" fillId="0" borderId="0" xfId="0" applyFont="1"/>
    <xf numFmtId="0" fontId="15" fillId="0" borderId="0" xfId="4" applyFont="1"/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16" fillId="0" borderId="0" xfId="0" applyFont="1"/>
    <xf numFmtId="0" fontId="12" fillId="2" borderId="4" xfId="0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1" fillId="2" borderId="7" xfId="0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0" fontId="11" fillId="2" borderId="9" xfId="0" applyFont="1" applyFill="1" applyBorder="1" applyAlignment="1">
      <alignment horizontal="center"/>
    </xf>
    <xf numFmtId="0" fontId="11" fillId="2" borderId="10" xfId="0" applyFont="1" applyFill="1" applyBorder="1" applyAlignment="1">
      <alignment horizontal="center"/>
    </xf>
    <xf numFmtId="0" fontId="11" fillId="2" borderId="11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2" fillId="0" borderId="0" xfId="4" applyFont="1"/>
    <xf numFmtId="0" fontId="11" fillId="0" borderId="13" xfId="0" applyFont="1" applyBorder="1"/>
    <xf numFmtId="0" fontId="12" fillId="0" borderId="14" xfId="0" applyFont="1" applyBorder="1"/>
    <xf numFmtId="0" fontId="12" fillId="0" borderId="15" xfId="0" applyFont="1" applyBorder="1"/>
    <xf numFmtId="0" fontId="11" fillId="0" borderId="16" xfId="0" applyFont="1" applyBorder="1"/>
    <xf numFmtId="0" fontId="12" fillId="0" borderId="17" xfId="0" applyFont="1" applyBorder="1"/>
    <xf numFmtId="0" fontId="12" fillId="0" borderId="18" xfId="0" applyFont="1" applyBorder="1"/>
    <xf numFmtId="0" fontId="5" fillId="3" borderId="0" xfId="0" applyFont="1" applyFill="1"/>
    <xf numFmtId="14" fontId="7" fillId="0" borderId="0" xfId="0" applyNumberFormat="1" applyFont="1"/>
    <xf numFmtId="0" fontId="5" fillId="2" borderId="0" xfId="0" applyFont="1" applyFill="1"/>
    <xf numFmtId="0" fontId="4" fillId="0" borderId="19" xfId="0" applyFont="1" applyBorder="1"/>
    <xf numFmtId="0" fontId="4" fillId="0" borderId="20" xfId="0" applyFont="1" applyBorder="1"/>
    <xf numFmtId="0" fontId="14" fillId="0" borderId="2" xfId="0" applyFont="1" applyBorder="1" applyAlignment="1">
      <alignment horizontal="right"/>
    </xf>
    <xf numFmtId="0" fontId="14" fillId="0" borderId="3" xfId="0" applyFont="1" applyBorder="1" applyAlignment="1">
      <alignment horizontal="right"/>
    </xf>
    <xf numFmtId="0" fontId="4" fillId="2" borderId="19" xfId="4" applyFont="1" applyFill="1" applyBorder="1"/>
    <xf numFmtId="0" fontId="5" fillId="2" borderId="21" xfId="0" applyFont="1" applyFill="1" applyBorder="1"/>
    <xf numFmtId="49" fontId="13" fillId="0" borderId="0" xfId="0" applyNumberFormat="1" applyFont="1" applyAlignment="1">
      <alignment horizontal="left"/>
    </xf>
    <xf numFmtId="0" fontId="13" fillId="2" borderId="22" xfId="1" applyFont="1" applyFill="1" applyBorder="1"/>
    <xf numFmtId="0" fontId="12" fillId="2" borderId="23" xfId="1" applyFont="1" applyFill="1" applyBorder="1"/>
    <xf numFmtId="0" fontId="12" fillId="2" borderId="24" xfId="1" applyFont="1" applyFill="1" applyBorder="1"/>
    <xf numFmtId="0" fontId="17" fillId="0" borderId="0" xfId="1"/>
    <xf numFmtId="0" fontId="12" fillId="2" borderId="0" xfId="1" applyFont="1" applyFill="1" applyBorder="1"/>
    <xf numFmtId="0" fontId="12" fillId="2" borderId="25" xfId="1" applyFont="1" applyFill="1" applyBorder="1"/>
    <xf numFmtId="0" fontId="12" fillId="2" borderId="22" xfId="1" quotePrefix="1" applyFont="1" applyFill="1" applyBorder="1"/>
    <xf numFmtId="0" fontId="12" fillId="2" borderId="22" xfId="1" applyFont="1" applyFill="1" applyBorder="1"/>
    <xf numFmtId="0" fontId="12" fillId="2" borderId="26" xfId="1" applyFont="1" applyFill="1" applyBorder="1"/>
    <xf numFmtId="0" fontId="12" fillId="2" borderId="27" xfId="1" applyFont="1" applyFill="1" applyBorder="1"/>
    <xf numFmtId="0" fontId="12" fillId="2" borderId="28" xfId="1" applyFont="1" applyFill="1" applyBorder="1"/>
    <xf numFmtId="0" fontId="20" fillId="0" borderId="0" xfId="0" applyFont="1"/>
    <xf numFmtId="0" fontId="21" fillId="0" borderId="0" xfId="0" applyFont="1"/>
    <xf numFmtId="0" fontId="22" fillId="0" borderId="0" xfId="0" applyFont="1"/>
    <xf numFmtId="0" fontId="23" fillId="0" borderId="0" xfId="0" applyFont="1"/>
    <xf numFmtId="14" fontId="24" fillId="0" borderId="0" xfId="0" applyNumberFormat="1" applyFont="1"/>
    <xf numFmtId="14" fontId="21" fillId="0" borderId="0" xfId="0" applyNumberFormat="1" applyFont="1"/>
    <xf numFmtId="20" fontId="21" fillId="0" borderId="0" xfId="0" applyNumberFormat="1" applyFont="1"/>
    <xf numFmtId="20" fontId="24" fillId="0" borderId="0" xfId="0" applyNumberFormat="1" applyFont="1"/>
    <xf numFmtId="0" fontId="26" fillId="0" borderId="0" xfId="2" applyFont="1"/>
    <xf numFmtId="0" fontId="17" fillId="0" borderId="0" xfId="2"/>
    <xf numFmtId="0" fontId="17" fillId="0" borderId="0" xfId="2" applyAlignment="1">
      <alignment horizontal="center"/>
    </xf>
    <xf numFmtId="0" fontId="27" fillId="4" borderId="0" xfId="2" applyFont="1" applyFill="1"/>
    <xf numFmtId="0" fontId="28" fillId="4" borderId="0" xfId="2" applyFont="1" applyFill="1"/>
    <xf numFmtId="0" fontId="17" fillId="0" borderId="0" xfId="2" applyFont="1"/>
    <xf numFmtId="0" fontId="17" fillId="5" borderId="0" xfId="2" applyFont="1" applyFill="1"/>
    <xf numFmtId="0" fontId="17" fillId="5" borderId="0" xfId="2" applyFill="1"/>
    <xf numFmtId="0" fontId="17" fillId="0" borderId="0" xfId="1" applyFont="1"/>
    <xf numFmtId="0" fontId="0" fillId="0" borderId="0" xfId="0" applyBorder="1"/>
    <xf numFmtId="0" fontId="29" fillId="0" borderId="0" xfId="0" applyFont="1"/>
    <xf numFmtId="0" fontId="31" fillId="0" borderId="30" xfId="0" applyFont="1" applyBorder="1" applyAlignment="1">
      <alignment horizontal="center"/>
    </xf>
    <xf numFmtId="0" fontId="32" fillId="5" borderId="31" xfId="0" applyFont="1" applyFill="1" applyBorder="1" applyAlignment="1" applyProtection="1">
      <protection locked="0"/>
    </xf>
    <xf numFmtId="0" fontId="33" fillId="0" borderId="32" xfId="0" applyFont="1" applyBorder="1"/>
    <xf numFmtId="2" fontId="32" fillId="5" borderId="33" xfId="0" applyNumberFormat="1" applyFont="1" applyFill="1" applyBorder="1"/>
    <xf numFmtId="0" fontId="32" fillId="5" borderId="34" xfId="0" applyFont="1" applyFill="1" applyBorder="1" applyAlignment="1" applyProtection="1">
      <protection locked="0"/>
    </xf>
    <xf numFmtId="0" fontId="33" fillId="0" borderId="29" xfId="0" applyFont="1" applyBorder="1"/>
    <xf numFmtId="0" fontId="32" fillId="5" borderId="35" xfId="0" applyFont="1" applyFill="1" applyBorder="1" applyAlignment="1" applyProtection="1">
      <protection locked="0"/>
    </xf>
    <xf numFmtId="0" fontId="33" fillId="0" borderId="30" xfId="0" applyFont="1" applyBorder="1"/>
    <xf numFmtId="0" fontId="32" fillId="5" borderId="0" xfId="0" applyFont="1" applyFill="1" applyBorder="1" applyAlignment="1" applyProtection="1">
      <protection locked="0"/>
    </xf>
    <xf numFmtId="164" fontId="14" fillId="0" borderId="0" xfId="0" applyNumberFormat="1" applyFont="1"/>
    <xf numFmtId="2" fontId="5" fillId="2" borderId="0" xfId="0" applyNumberFormat="1" applyFont="1" applyFill="1"/>
    <xf numFmtId="2" fontId="14" fillId="0" borderId="2" xfId="0" applyNumberFormat="1" applyFont="1" applyBorder="1" applyAlignment="1">
      <alignment horizontal="right"/>
    </xf>
    <xf numFmtId="0" fontId="17" fillId="0" borderId="8" xfId="1" applyBorder="1"/>
    <xf numFmtId="2" fontId="17" fillId="0" borderId="8" xfId="1" applyNumberFormat="1" applyFont="1" applyBorder="1"/>
    <xf numFmtId="0" fontId="17" fillId="0" borderId="7" xfId="1" applyBorder="1"/>
    <xf numFmtId="0" fontId="17" fillId="0" borderId="9" xfId="1" applyBorder="1"/>
    <xf numFmtId="0" fontId="17" fillId="0" borderId="10" xfId="1" applyBorder="1"/>
    <xf numFmtId="0" fontId="17" fillId="0" borderId="11" xfId="1" applyBorder="1"/>
    <xf numFmtId="2" fontId="17" fillId="0" borderId="11" xfId="1" applyNumberFormat="1" applyFont="1" applyBorder="1"/>
    <xf numFmtId="0" fontId="17" fillId="0" borderId="12" xfId="1" applyBorder="1"/>
    <xf numFmtId="0" fontId="17" fillId="0" borderId="40" xfId="1" applyBorder="1"/>
    <xf numFmtId="0" fontId="17" fillId="0" borderId="41" xfId="1" applyBorder="1"/>
    <xf numFmtId="2" fontId="17" fillId="0" borderId="41" xfId="1" applyNumberFormat="1" applyFont="1" applyBorder="1"/>
    <xf numFmtId="0" fontId="17" fillId="0" borderId="42" xfId="1" applyBorder="1"/>
    <xf numFmtId="0" fontId="17" fillId="0" borderId="43" xfId="1" applyBorder="1" applyAlignment="1">
      <alignment wrapText="1"/>
    </xf>
    <xf numFmtId="0" fontId="17" fillId="0" borderId="44" xfId="1" applyBorder="1" applyAlignment="1">
      <alignment wrapText="1"/>
    </xf>
    <xf numFmtId="0" fontId="17" fillId="0" borderId="45" xfId="1" applyBorder="1" applyAlignment="1">
      <alignment wrapText="1"/>
    </xf>
    <xf numFmtId="165" fontId="17" fillId="0" borderId="41" xfId="1" applyNumberFormat="1" applyBorder="1"/>
    <xf numFmtId="165" fontId="17" fillId="0" borderId="8" xfId="1" applyNumberFormat="1" applyBorder="1"/>
    <xf numFmtId="165" fontId="17" fillId="0" borderId="11" xfId="1" applyNumberFormat="1" applyBorder="1"/>
    <xf numFmtId="0" fontId="30" fillId="0" borderId="36" xfId="0" applyFont="1" applyBorder="1" applyAlignment="1">
      <alignment horizontal="center" vertical="center"/>
    </xf>
    <xf numFmtId="0" fontId="30" fillId="0" borderId="35" xfId="0" applyFont="1" applyBorder="1" applyAlignment="1">
      <alignment horizontal="center" vertical="center"/>
    </xf>
    <xf numFmtId="0" fontId="30" fillId="0" borderId="37" xfId="0" applyFont="1" applyBorder="1" applyAlignment="1">
      <alignment horizontal="center"/>
    </xf>
    <xf numFmtId="0" fontId="30" fillId="0" borderId="38" xfId="0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4" fillId="0" borderId="0" xfId="1" applyFont="1" applyAlignment="1">
      <alignment horizontal="center"/>
    </xf>
  </cellXfs>
  <cellStyles count="5">
    <cellStyle name="Normal" xfId="0" builtinId="0"/>
    <cellStyle name="normálne_PR2_TAB" xfId="1" xr:uid="{00000000-0005-0000-0000-000001000000}"/>
    <cellStyle name="normálne_Príklad1_zuzana" xfId="2" xr:uid="{00000000-0005-0000-0000-000002000000}"/>
    <cellStyle name="normální_main" xfId="3" xr:uid="{00000000-0005-0000-0000-000003000000}"/>
    <cellStyle name="normální_Vzorové složitější funkce" xfId="4" xr:uid="{00000000-0005-0000-0000-000004000000}"/>
  </cellStyles>
  <dxfs count="5">
    <dxf>
      <fill>
        <patternFill>
          <bgColor rgb="FFFFFF00"/>
        </patternFill>
      </fill>
    </dxf>
    <dxf>
      <font>
        <color rgb="FF9C0006"/>
      </font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1</xdr:row>
      <xdr:rowOff>114300</xdr:rowOff>
    </xdr:from>
    <xdr:to>
      <xdr:col>3</xdr:col>
      <xdr:colOff>571500</xdr:colOff>
      <xdr:row>1</xdr:row>
      <xdr:rowOff>114300</xdr:rowOff>
    </xdr:to>
    <xdr:sp macro="" textlink="">
      <xdr:nvSpPr>
        <xdr:cNvPr id="3074" name="Line 2">
          <a:extLst>
            <a:ext uri="{FF2B5EF4-FFF2-40B4-BE49-F238E27FC236}">
              <a16:creationId xmlns:a16="http://schemas.microsoft.com/office/drawing/2014/main" id="{00000000-0008-0000-0200-0000020C0000}"/>
            </a:ext>
          </a:extLst>
        </xdr:cNvPr>
        <xdr:cNvSpPr>
          <a:spLocks noChangeShapeType="1"/>
        </xdr:cNvSpPr>
      </xdr:nvSpPr>
      <xdr:spPr bwMode="auto">
        <a:xfrm flipH="1">
          <a:off x="2257425" y="419100"/>
          <a:ext cx="56197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304800</xdr:colOff>
      <xdr:row>0</xdr:row>
      <xdr:rowOff>85725</xdr:rowOff>
    </xdr:from>
    <xdr:to>
      <xdr:col>0</xdr:col>
      <xdr:colOff>552450</xdr:colOff>
      <xdr:row>0</xdr:row>
      <xdr:rowOff>161925</xdr:rowOff>
    </xdr:to>
    <xdr:sp macro="" textlink="">
      <xdr:nvSpPr>
        <xdr:cNvPr id="7169" name="AutoShape 1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>
          <a:spLocks noChangeArrowheads="1"/>
        </xdr:cNvSpPr>
      </xdr:nvSpPr>
      <xdr:spPr bwMode="auto">
        <a:xfrm>
          <a:off x="304800" y="85725"/>
          <a:ext cx="247650" cy="76200"/>
        </a:xfrm>
        <a:prstGeom prst="rightArrow">
          <a:avLst>
            <a:gd name="adj1" fmla="val 50000"/>
            <a:gd name="adj2" fmla="val 81250"/>
          </a:avLst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8"/>
  <sheetViews>
    <sheetView workbookViewId="0">
      <selection activeCell="F22" sqref="F22"/>
    </sheetView>
  </sheetViews>
  <sheetFormatPr defaultRowHeight="18" x14ac:dyDescent="0.25"/>
  <cols>
    <col min="1" max="1" width="9.140625" style="60"/>
    <col min="2" max="2" width="14.5703125" style="60" customWidth="1"/>
    <col min="3" max="3" width="19.5703125" style="60" customWidth="1"/>
    <col min="4" max="4" width="16.85546875" style="60" customWidth="1"/>
    <col min="5" max="5" width="14.42578125" style="60" customWidth="1"/>
    <col min="6" max="6" width="12.140625" style="60" customWidth="1"/>
    <col min="7" max="16384" width="9.140625" style="60"/>
  </cols>
  <sheetData>
    <row r="2" spans="1:11" x14ac:dyDescent="0.25">
      <c r="A2" s="60" t="s">
        <v>48</v>
      </c>
      <c r="D2" s="61" t="s">
        <v>49</v>
      </c>
    </row>
    <row r="3" spans="1:11" x14ac:dyDescent="0.25">
      <c r="A3" s="62">
        <v>1</v>
      </c>
      <c r="B3" s="62">
        <v>3</v>
      </c>
      <c r="C3" s="62">
        <v>5</v>
      </c>
      <c r="D3" s="62">
        <v>7</v>
      </c>
      <c r="E3" s="62">
        <v>9</v>
      </c>
      <c r="F3" s="62">
        <v>11</v>
      </c>
      <c r="G3" s="62">
        <v>13</v>
      </c>
      <c r="H3" s="62">
        <v>15</v>
      </c>
      <c r="I3" s="62">
        <v>17</v>
      </c>
      <c r="J3" s="62">
        <v>19</v>
      </c>
      <c r="K3" s="62">
        <v>21</v>
      </c>
    </row>
    <row r="4" spans="1:11" x14ac:dyDescent="0.25">
      <c r="A4" s="60">
        <v>1</v>
      </c>
      <c r="B4" s="60">
        <v>3</v>
      </c>
    </row>
    <row r="5" spans="1:11" x14ac:dyDescent="0.25">
      <c r="A5" s="60">
        <v>1</v>
      </c>
    </row>
    <row r="9" spans="1:11" x14ac:dyDescent="0.25">
      <c r="A9" s="60" t="s">
        <v>50</v>
      </c>
      <c r="D9" s="61" t="s">
        <v>51</v>
      </c>
    </row>
    <row r="10" spans="1:11" x14ac:dyDescent="0.25">
      <c r="A10" s="62">
        <v>1</v>
      </c>
      <c r="B10" s="62">
        <v>3</v>
      </c>
      <c r="C10" s="62">
        <v>9</v>
      </c>
      <c r="D10" s="62">
        <v>27</v>
      </c>
      <c r="E10" s="62">
        <v>81</v>
      </c>
      <c r="F10" s="62">
        <v>243</v>
      </c>
      <c r="G10" s="62">
        <v>729</v>
      </c>
      <c r="H10" s="62">
        <v>2187</v>
      </c>
      <c r="I10" s="62">
        <v>6561</v>
      </c>
    </row>
    <row r="11" spans="1:11" x14ac:dyDescent="0.25">
      <c r="A11" s="60">
        <v>1</v>
      </c>
    </row>
    <row r="14" spans="1:11" x14ac:dyDescent="0.25">
      <c r="A14" s="60" t="s">
        <v>52</v>
      </c>
    </row>
    <row r="16" spans="1:11" x14ac:dyDescent="0.25">
      <c r="A16" s="59" t="s">
        <v>53</v>
      </c>
      <c r="C16" s="63">
        <v>42736</v>
      </c>
      <c r="D16" s="63"/>
      <c r="E16" s="63"/>
      <c r="F16" s="63"/>
      <c r="G16" s="63"/>
    </row>
    <row r="17" spans="1:10" x14ac:dyDescent="0.25">
      <c r="A17" s="64"/>
      <c r="B17" s="64"/>
      <c r="C17" s="64"/>
    </row>
    <row r="18" spans="1:10" x14ac:dyDescent="0.25">
      <c r="A18" s="59" t="s">
        <v>54</v>
      </c>
      <c r="C18" s="63">
        <v>42736</v>
      </c>
    </row>
    <row r="19" spans="1:10" x14ac:dyDescent="0.25">
      <c r="A19" s="64"/>
      <c r="B19" s="64"/>
      <c r="C19" s="64"/>
    </row>
    <row r="20" spans="1:10" x14ac:dyDescent="0.25">
      <c r="A20" s="59" t="s">
        <v>55</v>
      </c>
      <c r="C20" s="63">
        <v>42736</v>
      </c>
    </row>
    <row r="21" spans="1:10" x14ac:dyDescent="0.25">
      <c r="A21" s="64"/>
      <c r="B21" s="64"/>
      <c r="C21" s="64"/>
    </row>
    <row r="22" spans="1:10" x14ac:dyDescent="0.25">
      <c r="A22" s="64"/>
      <c r="B22" s="64"/>
      <c r="C22" s="64"/>
      <c r="D22" s="64"/>
      <c r="E22" s="64"/>
    </row>
    <row r="23" spans="1:10" x14ac:dyDescent="0.25">
      <c r="A23" s="59" t="s">
        <v>56</v>
      </c>
      <c r="B23" s="65"/>
      <c r="C23" s="66">
        <v>0.25</v>
      </c>
      <c r="D23" s="66"/>
      <c r="E23" s="66"/>
      <c r="F23" s="66"/>
      <c r="G23" s="66"/>
      <c r="H23" s="65"/>
      <c r="I23" s="65"/>
      <c r="J23" s="65"/>
    </row>
    <row r="24" spans="1:10" x14ac:dyDescent="0.25">
      <c r="B24" s="65"/>
      <c r="C24" s="65"/>
      <c r="D24" s="65"/>
      <c r="E24" s="65"/>
      <c r="F24" s="65"/>
      <c r="G24" s="65"/>
      <c r="H24" s="65"/>
      <c r="I24" s="65"/>
      <c r="J24" s="65"/>
    </row>
    <row r="25" spans="1:10" x14ac:dyDescent="0.25">
      <c r="A25" s="59" t="s">
        <v>57</v>
      </c>
      <c r="C25" s="66">
        <v>0.25</v>
      </c>
      <c r="D25" s="66">
        <v>0.26041666666666669</v>
      </c>
      <c r="E25" s="65"/>
    </row>
    <row r="28" spans="1:10" x14ac:dyDescent="0.25">
      <c r="A28" s="60" t="s">
        <v>58</v>
      </c>
      <c r="E28" s="61" t="s">
        <v>59</v>
      </c>
    </row>
  </sheetData>
  <phoneticPr fontId="0" type="noConversion"/>
  <printOptions gridLines="1" gridLinesSet="0"/>
  <pageMargins left="0.75" right="0.75" top="1" bottom="1" header="0.5" footer="0.5"/>
  <pageSetup paperSize="9" orientation="portrait" horizontalDpi="4294967293" r:id="rId1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8"/>
  <sheetViews>
    <sheetView zoomScale="160" zoomScaleNormal="160" workbookViewId="0">
      <selection activeCell="A24" sqref="A24"/>
    </sheetView>
  </sheetViews>
  <sheetFormatPr defaultRowHeight="12.75" x14ac:dyDescent="0.2"/>
  <cols>
    <col min="1" max="1" width="16.42578125" customWidth="1"/>
    <col min="2" max="2" width="24.42578125" customWidth="1"/>
    <col min="3" max="3" width="10.85546875" customWidth="1"/>
    <col min="4" max="4" width="11.42578125" customWidth="1"/>
    <col min="5" max="6" width="7.28515625" customWidth="1"/>
    <col min="7" max="7" width="7" customWidth="1"/>
    <col min="8" max="8" width="7.140625" customWidth="1"/>
    <col min="9" max="9" width="9.28515625" customWidth="1"/>
    <col min="10" max="10" width="7" bestFit="1" customWidth="1"/>
    <col min="11" max="11" width="10.5703125" bestFit="1" customWidth="1"/>
    <col min="12" max="12" width="7.85546875" bestFit="1" customWidth="1"/>
    <col min="13" max="14" width="10.140625" bestFit="1" customWidth="1"/>
  </cols>
  <sheetData>
    <row r="1" spans="1:14" ht="15.75" x14ac:dyDescent="0.25">
      <c r="A1" s="11" t="s">
        <v>60</v>
      </c>
      <c r="B1" s="11"/>
    </row>
    <row r="2" spans="1:14" ht="13.5" thickBot="1" x14ac:dyDescent="0.25"/>
    <row r="3" spans="1:14" x14ac:dyDescent="0.2">
      <c r="A3" s="32" t="s">
        <v>61</v>
      </c>
      <c r="B3" s="35" t="s">
        <v>62</v>
      </c>
      <c r="C3" s="22" t="s">
        <v>63</v>
      </c>
      <c r="D3" s="23" t="s">
        <v>64</v>
      </c>
      <c r="E3" s="23" t="s">
        <v>65</v>
      </c>
      <c r="F3" s="23" t="s">
        <v>66</v>
      </c>
      <c r="G3" s="23" t="s">
        <v>67</v>
      </c>
      <c r="H3" s="23" t="s">
        <v>68</v>
      </c>
      <c r="I3" s="23" t="s">
        <v>69</v>
      </c>
      <c r="J3" s="23" t="s">
        <v>70</v>
      </c>
      <c r="K3" s="23" t="s">
        <v>71</v>
      </c>
      <c r="L3" s="23" t="s">
        <v>72</v>
      </c>
      <c r="M3" s="23" t="s">
        <v>73</v>
      </c>
      <c r="N3" s="24" t="s">
        <v>74</v>
      </c>
    </row>
    <row r="4" spans="1:14" x14ac:dyDescent="0.2">
      <c r="A4" s="33" t="s">
        <v>6</v>
      </c>
      <c r="B4" s="36" t="s">
        <v>1</v>
      </c>
      <c r="C4" s="25">
        <v>21</v>
      </c>
      <c r="D4" s="26">
        <v>15</v>
      </c>
      <c r="E4" s="26">
        <v>18</v>
      </c>
      <c r="F4" s="26">
        <v>4</v>
      </c>
      <c r="G4" s="26">
        <v>0</v>
      </c>
      <c r="H4" s="26">
        <v>13</v>
      </c>
      <c r="I4" s="26">
        <v>32</v>
      </c>
      <c r="J4" s="26">
        <v>45</v>
      </c>
      <c r="K4" s="26">
        <v>12</v>
      </c>
      <c r="L4" s="26">
        <v>10</v>
      </c>
      <c r="M4" s="26">
        <v>2</v>
      </c>
      <c r="N4" s="27">
        <v>0</v>
      </c>
    </row>
    <row r="5" spans="1:14" x14ac:dyDescent="0.2">
      <c r="A5" s="33" t="s">
        <v>7</v>
      </c>
      <c r="B5" s="36" t="s">
        <v>2</v>
      </c>
      <c r="C5" s="25">
        <v>13</v>
      </c>
      <c r="D5" s="26">
        <v>8</v>
      </c>
      <c r="E5" s="26">
        <v>11</v>
      </c>
      <c r="F5" s="26">
        <v>24</v>
      </c>
      <c r="G5" s="26">
        <v>3</v>
      </c>
      <c r="H5" s="26">
        <v>0</v>
      </c>
      <c r="I5" s="26">
        <v>5</v>
      </c>
      <c r="J5" s="26">
        <v>14</v>
      </c>
      <c r="K5" s="26">
        <v>7</v>
      </c>
      <c r="L5" s="26">
        <v>21</v>
      </c>
      <c r="M5" s="26">
        <v>13</v>
      </c>
      <c r="N5" s="27">
        <v>5</v>
      </c>
    </row>
    <row r="6" spans="1:14" x14ac:dyDescent="0.2">
      <c r="A6" s="33" t="s">
        <v>8</v>
      </c>
      <c r="B6" s="36" t="s">
        <v>3</v>
      </c>
      <c r="C6" s="25">
        <v>0</v>
      </c>
      <c r="D6" s="26">
        <v>0</v>
      </c>
      <c r="E6" s="26">
        <v>2</v>
      </c>
      <c r="F6" s="26">
        <v>4</v>
      </c>
      <c r="G6" s="26">
        <v>15</v>
      </c>
      <c r="H6" s="26">
        <v>21</v>
      </c>
      <c r="I6" s="26">
        <v>45</v>
      </c>
      <c r="J6" s="26">
        <v>52</v>
      </c>
      <c r="K6" s="26">
        <v>18</v>
      </c>
      <c r="L6" s="26">
        <v>23</v>
      </c>
      <c r="M6" s="26">
        <v>4</v>
      </c>
      <c r="N6" s="27">
        <v>5</v>
      </c>
    </row>
    <row r="7" spans="1:14" x14ac:dyDescent="0.2">
      <c r="A7" s="33" t="s">
        <v>0</v>
      </c>
      <c r="B7" s="36" t="s">
        <v>4</v>
      </c>
      <c r="C7" s="25">
        <v>12</v>
      </c>
      <c r="D7" s="26">
        <v>13</v>
      </c>
      <c r="E7" s="26">
        <v>5</v>
      </c>
      <c r="F7" s="26">
        <v>9</v>
      </c>
      <c r="G7" s="26">
        <v>4</v>
      </c>
      <c r="H7" s="26">
        <v>12</v>
      </c>
      <c r="I7" s="26">
        <v>14</v>
      </c>
      <c r="J7" s="26">
        <v>27</v>
      </c>
      <c r="K7" s="26">
        <v>11</v>
      </c>
      <c r="L7" s="26">
        <v>15</v>
      </c>
      <c r="M7" s="26">
        <v>4</v>
      </c>
      <c r="N7" s="27">
        <v>0</v>
      </c>
    </row>
    <row r="8" spans="1:14" ht="13.5" thickBot="1" x14ac:dyDescent="0.25">
      <c r="A8" s="34" t="s">
        <v>9</v>
      </c>
      <c r="B8" s="37" t="s">
        <v>5</v>
      </c>
      <c r="C8" s="28">
        <v>14</v>
      </c>
      <c r="D8" s="29">
        <v>7</v>
      </c>
      <c r="E8" s="29">
        <v>21</v>
      </c>
      <c r="F8" s="29">
        <v>14</v>
      </c>
      <c r="G8" s="29">
        <v>23</v>
      </c>
      <c r="H8" s="29">
        <v>12</v>
      </c>
      <c r="I8" s="29">
        <v>14</v>
      </c>
      <c r="J8" s="29">
        <v>33</v>
      </c>
      <c r="K8" s="29">
        <v>11</v>
      </c>
      <c r="L8" s="29">
        <v>9</v>
      </c>
      <c r="M8" s="29">
        <v>4</v>
      </c>
      <c r="N8" s="30">
        <v>2</v>
      </c>
    </row>
    <row r="9" spans="1:14" ht="15" x14ac:dyDescent="0.2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4" ht="15.75" x14ac:dyDescent="0.25">
      <c r="A10" s="13"/>
      <c r="B10" s="13"/>
      <c r="C10" s="2"/>
      <c r="M10" s="2"/>
    </row>
    <row r="11" spans="1:14" ht="15.75" x14ac:dyDescent="0.25">
      <c r="A11" s="47" t="s">
        <v>75</v>
      </c>
      <c r="B11" s="13"/>
      <c r="C11" s="2"/>
      <c r="M11" s="2"/>
    </row>
    <row r="12" spans="1:14" ht="15.75" x14ac:dyDescent="0.25">
      <c r="A12" s="13"/>
      <c r="B12" s="13"/>
      <c r="C12" s="2"/>
      <c r="M12" s="2"/>
    </row>
    <row r="13" spans="1:14" ht="16.5" thickBot="1" x14ac:dyDescent="0.3">
      <c r="A13" s="13"/>
      <c r="B13" s="13"/>
      <c r="C13" s="2"/>
      <c r="M13" s="2"/>
    </row>
    <row r="14" spans="1:14" ht="15.75" x14ac:dyDescent="0.25">
      <c r="A14" s="13"/>
      <c r="B14" s="13"/>
      <c r="C14" s="18">
        <f>SUM(C4:N8)</f>
        <v>775</v>
      </c>
      <c r="D14" s="21" t="s">
        <v>76</v>
      </c>
      <c r="E14" s="2"/>
      <c r="F14" s="2"/>
      <c r="G14" s="2"/>
      <c r="H14" s="2"/>
      <c r="I14" s="2"/>
      <c r="J14" s="2"/>
      <c r="K14" s="2"/>
      <c r="L14" s="1"/>
      <c r="M14" s="2"/>
      <c r="N14" t="s">
        <v>10</v>
      </c>
    </row>
    <row r="15" spans="1:14" ht="15.75" x14ac:dyDescent="0.25">
      <c r="A15" s="13"/>
      <c r="B15" s="13"/>
      <c r="C15" s="19">
        <f>SUM(C4:H4,C7:H7)</f>
        <v>126</v>
      </c>
      <c r="D15" s="21" t="s">
        <v>77</v>
      </c>
      <c r="E15" s="2"/>
      <c r="F15" s="2"/>
      <c r="G15" s="2"/>
      <c r="H15" s="2"/>
      <c r="I15" s="2"/>
      <c r="J15" s="2"/>
      <c r="K15" s="2"/>
      <c r="L15" s="1"/>
      <c r="M15" s="2"/>
      <c r="N15" t="s">
        <v>10</v>
      </c>
    </row>
    <row r="16" spans="1:14" ht="15.75" x14ac:dyDescent="0.25">
      <c r="A16" s="2"/>
      <c r="B16" s="2"/>
      <c r="C16" s="19">
        <f>AVERAGE(I4:N8)</f>
        <v>15.233333333333333</v>
      </c>
      <c r="D16" s="21" t="s">
        <v>78</v>
      </c>
      <c r="E16" s="2"/>
      <c r="F16" s="2"/>
      <c r="G16" s="2"/>
      <c r="H16" s="2"/>
      <c r="I16" s="2"/>
      <c r="J16" s="2"/>
      <c r="K16" s="2"/>
      <c r="L16" s="1"/>
      <c r="M16" s="2"/>
      <c r="N16" t="s">
        <v>11</v>
      </c>
    </row>
    <row r="17" spans="1:14" ht="15.75" x14ac:dyDescent="0.25">
      <c r="A17" s="2"/>
      <c r="B17" s="2"/>
      <c r="C17" s="19">
        <f>AVERAGE(C5:H5,C8:H8)</f>
        <v>12.5</v>
      </c>
      <c r="D17" s="21" t="s">
        <v>79</v>
      </c>
      <c r="E17" s="2"/>
      <c r="F17" s="2"/>
      <c r="G17" s="2"/>
      <c r="H17" s="2"/>
      <c r="I17" s="2"/>
      <c r="J17" s="2"/>
      <c r="K17" s="2"/>
      <c r="L17" s="1"/>
      <c r="M17" s="2"/>
      <c r="N17" t="s">
        <v>11</v>
      </c>
    </row>
    <row r="18" spans="1:14" ht="15.75" x14ac:dyDescent="0.25">
      <c r="A18" s="2"/>
      <c r="B18" s="2"/>
      <c r="C18" s="19">
        <f>COUNTIF(C4:N8,"&gt;25")</f>
        <v>6</v>
      </c>
      <c r="D18" s="21" t="s">
        <v>80</v>
      </c>
      <c r="E18" s="2"/>
      <c r="F18" s="2"/>
      <c r="G18" s="2"/>
      <c r="H18" s="2"/>
      <c r="I18" s="2"/>
      <c r="J18" s="2"/>
      <c r="K18" s="2"/>
      <c r="L18" s="1"/>
      <c r="M18" s="2"/>
      <c r="N18" t="s">
        <v>12</v>
      </c>
    </row>
    <row r="19" spans="1:14" ht="16.5" thickBot="1" x14ac:dyDescent="0.3">
      <c r="A19" s="2"/>
      <c r="B19" s="2"/>
      <c r="C19" s="20">
        <f>MAX(C4:N8)</f>
        <v>52</v>
      </c>
      <c r="D19" s="21" t="s">
        <v>81</v>
      </c>
      <c r="E19" s="2"/>
      <c r="F19" s="2"/>
      <c r="G19" s="2"/>
      <c r="H19" s="2"/>
      <c r="I19" s="2"/>
      <c r="J19" s="2"/>
      <c r="K19" s="2"/>
      <c r="L19" s="1"/>
      <c r="M19" s="2"/>
      <c r="N19" t="s">
        <v>13</v>
      </c>
    </row>
    <row r="22" spans="1:14" ht="15.75" x14ac:dyDescent="0.25">
      <c r="A22" s="11" t="s">
        <v>82</v>
      </c>
      <c r="B22" s="11"/>
    </row>
    <row r="23" spans="1:14" ht="15.75" x14ac:dyDescent="0.25">
      <c r="A23" s="31" t="s">
        <v>83</v>
      </c>
      <c r="B23" s="31"/>
    </row>
    <row r="24" spans="1:14" x14ac:dyDescent="0.2">
      <c r="A24" t="str">
        <f>LEFT(A4,1)&amp;"."&amp;UPPER(B4)</f>
        <v>P.DONUTIL</v>
      </c>
    </row>
    <row r="25" spans="1:14" x14ac:dyDescent="0.2">
      <c r="A25" t="str">
        <f t="shared" ref="A25:A28" si="0">LEFT(A5,1)&amp;"."&amp;UPPER(B5)</f>
        <v>E.MÁZIKOVÁ</v>
      </c>
    </row>
    <row r="26" spans="1:14" x14ac:dyDescent="0.2">
      <c r="A26" t="str">
        <f t="shared" si="0"/>
        <v>M.SEDLÁČKOVÁ</v>
      </c>
    </row>
    <row r="27" spans="1:14" x14ac:dyDescent="0.2">
      <c r="A27" t="str">
        <f t="shared" si="0"/>
        <v>M.DRIMER</v>
      </c>
    </row>
    <row r="28" spans="1:14" x14ac:dyDescent="0.2">
      <c r="A28" t="str">
        <f t="shared" si="0"/>
        <v>S.VOJANSKÝ</v>
      </c>
    </row>
  </sheetData>
  <phoneticPr fontId="0" type="noConversion"/>
  <pageMargins left="0.75" right="0.75" top="1" bottom="1" header="0.4921259845" footer="0.4921259845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4"/>
  <sheetViews>
    <sheetView zoomScale="190" zoomScaleNormal="190" workbookViewId="0">
      <selection activeCell="D7" sqref="D7"/>
    </sheetView>
  </sheetViews>
  <sheetFormatPr defaultRowHeight="15" x14ac:dyDescent="0.2"/>
  <cols>
    <col min="1" max="1" width="9.140625" style="4"/>
    <col min="2" max="2" width="10.85546875" style="4" customWidth="1"/>
    <col min="3" max="3" width="13.7109375" style="4" customWidth="1"/>
    <col min="4" max="4" width="9.140625" style="4"/>
    <col min="5" max="5" width="38" style="4" bestFit="1" customWidth="1"/>
    <col min="6" max="6" width="9.140625" style="4"/>
    <col min="7" max="7" width="10.140625" style="4" bestFit="1" customWidth="1"/>
    <col min="8" max="12" width="9.140625" style="4"/>
    <col min="13" max="13" width="10.5703125" style="4" customWidth="1"/>
    <col min="14" max="16384" width="9.140625" style="4"/>
  </cols>
  <sheetData>
    <row r="1" spans="1:13" ht="16.5" customHeight="1" x14ac:dyDescent="0.25">
      <c r="A1" s="3"/>
    </row>
    <row r="2" spans="1:13" ht="15.75" x14ac:dyDescent="0.25">
      <c r="A2" s="4" t="s">
        <v>84</v>
      </c>
      <c r="C2" s="39">
        <f ca="1">TODAY()</f>
        <v>45356</v>
      </c>
      <c r="D2" s="5"/>
      <c r="E2" s="12" t="s">
        <v>85</v>
      </c>
      <c r="M2" s="4" t="s">
        <v>47</v>
      </c>
    </row>
    <row r="3" spans="1:13" s="38" customFormat="1" ht="17.25" customHeight="1" x14ac:dyDescent="0.2"/>
    <row r="4" spans="1:13" ht="15.75" x14ac:dyDescent="0.25">
      <c r="A4" s="3" t="s">
        <v>86</v>
      </c>
    </row>
    <row r="5" spans="1:13" ht="15.75" x14ac:dyDescent="0.25">
      <c r="A5" s="4" t="s">
        <v>87</v>
      </c>
      <c r="C5" s="6"/>
      <c r="D5" s="4">
        <f>WEEKDAY(E5,2)</f>
        <v>3</v>
      </c>
      <c r="E5" s="87">
        <v>42641</v>
      </c>
      <c r="G5" s="6"/>
    </row>
    <row r="6" spans="1:13" ht="15.75" x14ac:dyDescent="0.25">
      <c r="A6" s="14"/>
      <c r="B6" s="15"/>
      <c r="C6" s="6"/>
    </row>
    <row r="14" spans="1:13" x14ac:dyDescent="0.2">
      <c r="C14" s="6"/>
    </row>
  </sheetData>
  <phoneticPr fontId="0" type="noConversion"/>
  <pageMargins left="0.75" right="0.75" top="1" bottom="1" header="0.4921259845" footer="0.492125984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7"/>
  <sheetViews>
    <sheetView zoomScale="190" zoomScaleNormal="190" workbookViewId="0">
      <selection activeCell="B7" sqref="B7"/>
    </sheetView>
  </sheetViews>
  <sheetFormatPr defaultRowHeight="15" x14ac:dyDescent="0.2"/>
  <cols>
    <col min="1" max="1" width="14.28515625" style="4" bestFit="1" customWidth="1"/>
    <col min="2" max="2" width="17.5703125" style="4" bestFit="1" customWidth="1"/>
    <col min="3" max="7" width="9.140625" style="4"/>
    <col min="8" max="8" width="10" style="4" customWidth="1"/>
    <col min="9" max="16384" width="9.140625" style="4"/>
  </cols>
  <sheetData>
    <row r="1" spans="1:8" ht="16.5" thickBot="1" x14ac:dyDescent="0.3">
      <c r="A1" s="41" t="s">
        <v>88</v>
      </c>
      <c r="B1" s="42" t="s">
        <v>89</v>
      </c>
    </row>
    <row r="2" spans="1:8" ht="15.75" x14ac:dyDescent="0.25">
      <c r="A2" s="88">
        <v>635.15</v>
      </c>
      <c r="B2" s="89">
        <f>ROUND(A2,0)</f>
        <v>635</v>
      </c>
      <c r="C2" s="12" t="s">
        <v>90</v>
      </c>
      <c r="H2" s="4" t="s">
        <v>14</v>
      </c>
    </row>
    <row r="3" spans="1:8" ht="15.75" x14ac:dyDescent="0.25">
      <c r="A3" s="40">
        <v>286400.32650000002</v>
      </c>
      <c r="B3" s="43">
        <f>ROUND(A3,2)</f>
        <v>286400.33</v>
      </c>
      <c r="C3" s="12" t="s">
        <v>91</v>
      </c>
      <c r="H3" s="4" t="s">
        <v>14</v>
      </c>
    </row>
    <row r="4" spans="1:8" ht="15.75" x14ac:dyDescent="0.25">
      <c r="A4" s="40">
        <v>32456.21</v>
      </c>
      <c r="B4" s="43">
        <f>ROUND(A4,-1)</f>
        <v>32460</v>
      </c>
      <c r="C4" s="12" t="s">
        <v>92</v>
      </c>
      <c r="H4" s="4" t="s">
        <v>14</v>
      </c>
    </row>
    <row r="5" spans="1:8" ht="15.75" x14ac:dyDescent="0.25">
      <c r="A5" s="40">
        <v>1235897</v>
      </c>
      <c r="B5" s="43">
        <f>ROUND(A5,-2)</f>
        <v>1235900</v>
      </c>
      <c r="C5" s="12" t="s">
        <v>93</v>
      </c>
      <c r="H5" s="4" t="s">
        <v>14</v>
      </c>
    </row>
    <row r="6" spans="1:8" ht="15.75" x14ac:dyDescent="0.25">
      <c r="A6" s="40">
        <v>1846.4280000000001</v>
      </c>
      <c r="B6" s="43">
        <f>FLOOR(A6,0.5)</f>
        <v>1846</v>
      </c>
      <c r="C6" s="12" t="s">
        <v>94</v>
      </c>
      <c r="H6" s="4" t="s">
        <v>15</v>
      </c>
    </row>
    <row r="7" spans="1:8" ht="16.5" thickBot="1" x14ac:dyDescent="0.3">
      <c r="A7" s="40">
        <v>23114.29</v>
      </c>
      <c r="B7" s="44">
        <f>CEILING(A7,0.5)</f>
        <v>23114.5</v>
      </c>
      <c r="C7" s="12" t="s">
        <v>95</v>
      </c>
      <c r="H7" s="4" t="s">
        <v>16</v>
      </c>
    </row>
  </sheetData>
  <phoneticPr fontId="0" type="noConversion"/>
  <pageMargins left="0.75" right="0.75" top="1" bottom="1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J26"/>
  <sheetViews>
    <sheetView topLeftCell="A5" zoomScale="150" zoomScaleNormal="150" workbookViewId="0">
      <selection activeCell="J19" sqref="J19"/>
    </sheetView>
  </sheetViews>
  <sheetFormatPr defaultRowHeight="12.75" x14ac:dyDescent="0.2"/>
  <cols>
    <col min="2" max="2" width="19" customWidth="1"/>
  </cols>
  <sheetData>
    <row r="1" spans="2:10" ht="15.75" x14ac:dyDescent="0.25">
      <c r="B1" s="77" t="s">
        <v>96</v>
      </c>
    </row>
    <row r="2" spans="2:10" ht="15.75" x14ac:dyDescent="0.25">
      <c r="B2" s="77" t="s">
        <v>97</v>
      </c>
    </row>
    <row r="3" spans="2:10" ht="15.75" x14ac:dyDescent="0.25">
      <c r="B3" s="77" t="s">
        <v>99</v>
      </c>
    </row>
    <row r="4" spans="2:10" ht="15.75" x14ac:dyDescent="0.25">
      <c r="B4" s="77" t="s">
        <v>98</v>
      </c>
    </row>
    <row r="5" spans="2:10" ht="15.75" x14ac:dyDescent="0.25">
      <c r="B5" s="77"/>
    </row>
    <row r="6" spans="2:10" ht="15.75" x14ac:dyDescent="0.25">
      <c r="B6" s="77"/>
    </row>
    <row r="7" spans="2:10" ht="13.5" thickBot="1" x14ac:dyDescent="0.25"/>
    <row r="8" spans="2:10" x14ac:dyDescent="0.2">
      <c r="B8" s="108" t="s">
        <v>100</v>
      </c>
      <c r="C8" s="110" t="s">
        <v>101</v>
      </c>
      <c r="D8" s="110"/>
      <c r="E8" s="110"/>
      <c r="F8" s="110"/>
      <c r="G8" s="110"/>
      <c r="H8" s="110"/>
      <c r="I8" s="111" t="s">
        <v>102</v>
      </c>
      <c r="J8" s="76"/>
    </row>
    <row r="9" spans="2:10" ht="13.5" thickBot="1" x14ac:dyDescent="0.25">
      <c r="B9" s="109"/>
      <c r="C9" s="78" t="s">
        <v>63</v>
      </c>
      <c r="D9" s="78" t="s">
        <v>64</v>
      </c>
      <c r="E9" s="78" t="s">
        <v>65</v>
      </c>
      <c r="F9" s="78" t="s">
        <v>66</v>
      </c>
      <c r="G9" s="78" t="s">
        <v>67</v>
      </c>
      <c r="H9" s="78" t="s">
        <v>68</v>
      </c>
      <c r="I9" s="112"/>
      <c r="J9" s="76"/>
    </row>
    <row r="10" spans="2:10" x14ac:dyDescent="0.2">
      <c r="B10" s="79" t="s">
        <v>32</v>
      </c>
      <c r="C10" s="80">
        <v>11363</v>
      </c>
      <c r="D10" s="80">
        <v>9312</v>
      </c>
      <c r="E10" s="80">
        <v>9401</v>
      </c>
      <c r="F10" s="80">
        <v>13894</v>
      </c>
      <c r="G10" s="80">
        <v>8460</v>
      </c>
      <c r="H10" s="80">
        <v>13657</v>
      </c>
      <c r="I10" s="81">
        <f>AVERAGE(C10:H10)</f>
        <v>11014.5</v>
      </c>
      <c r="J10" s="76"/>
    </row>
    <row r="11" spans="2:10" x14ac:dyDescent="0.2">
      <c r="B11" s="82" t="s">
        <v>33</v>
      </c>
      <c r="C11" s="83">
        <v>11433</v>
      </c>
      <c r="D11" s="83">
        <v>11859</v>
      </c>
      <c r="E11" s="83">
        <v>12156</v>
      </c>
      <c r="F11" s="83">
        <v>12642</v>
      </c>
      <c r="G11" s="83">
        <v>11895</v>
      </c>
      <c r="H11" s="83">
        <v>10270</v>
      </c>
      <c r="I11" s="81">
        <f t="shared" ref="I11:I24" si="0">AVERAGE(C11:H11)</f>
        <v>11709.166666666666</v>
      </c>
      <c r="J11" s="76"/>
    </row>
    <row r="12" spans="2:10" x14ac:dyDescent="0.2">
      <c r="B12" s="82" t="s">
        <v>34</v>
      </c>
      <c r="C12" s="83">
        <v>13214</v>
      </c>
      <c r="D12" s="83">
        <v>8500</v>
      </c>
      <c r="E12" s="83">
        <v>5600</v>
      </c>
      <c r="F12" s="83">
        <v>6000</v>
      </c>
      <c r="G12" s="83">
        <v>5000</v>
      </c>
      <c r="H12" s="83">
        <v>7215</v>
      </c>
      <c r="I12" s="81">
        <f t="shared" si="0"/>
        <v>7588.166666666667</v>
      </c>
      <c r="J12" s="76"/>
    </row>
    <row r="13" spans="2:10" x14ac:dyDescent="0.2">
      <c r="B13" s="82" t="s">
        <v>35</v>
      </c>
      <c r="C13" s="83">
        <v>6477</v>
      </c>
      <c r="D13" s="83">
        <v>11939</v>
      </c>
      <c r="E13" s="83">
        <v>10021</v>
      </c>
      <c r="F13" s="83">
        <v>12078</v>
      </c>
      <c r="G13" s="83">
        <v>8438</v>
      </c>
      <c r="H13" s="83">
        <v>14132</v>
      </c>
      <c r="I13" s="81">
        <f t="shared" si="0"/>
        <v>10514.166666666666</v>
      </c>
      <c r="J13" s="76"/>
    </row>
    <row r="14" spans="2:10" x14ac:dyDescent="0.2">
      <c r="B14" s="82" t="s">
        <v>36</v>
      </c>
      <c r="C14" s="83">
        <v>8200</v>
      </c>
      <c r="D14" s="83">
        <v>6500</v>
      </c>
      <c r="E14" s="83">
        <v>7200</v>
      </c>
      <c r="F14" s="83">
        <v>5900</v>
      </c>
      <c r="G14" s="83">
        <v>6100</v>
      </c>
      <c r="H14" s="83">
        <v>6200</v>
      </c>
      <c r="I14" s="81">
        <f t="shared" si="0"/>
        <v>6683.333333333333</v>
      </c>
      <c r="J14" s="76"/>
    </row>
    <row r="15" spans="2:10" x14ac:dyDescent="0.2">
      <c r="B15" s="82" t="s">
        <v>37</v>
      </c>
      <c r="C15" s="83">
        <v>10849</v>
      </c>
      <c r="D15" s="83">
        <v>6792</v>
      </c>
      <c r="E15" s="83">
        <v>8607</v>
      </c>
      <c r="F15" s="83">
        <v>10463</v>
      </c>
      <c r="G15" s="83">
        <v>12016</v>
      </c>
      <c r="H15" s="83">
        <v>12927</v>
      </c>
      <c r="I15" s="81">
        <f t="shared" si="0"/>
        <v>10275.666666666666</v>
      </c>
      <c r="J15" s="76"/>
    </row>
    <row r="16" spans="2:10" x14ac:dyDescent="0.2">
      <c r="B16" s="82" t="s">
        <v>38</v>
      </c>
      <c r="C16" s="83">
        <v>6881</v>
      </c>
      <c r="D16" s="83">
        <v>9133</v>
      </c>
      <c r="E16" s="83">
        <v>14391</v>
      </c>
      <c r="F16" s="83">
        <v>10300</v>
      </c>
      <c r="G16" s="83">
        <v>7465</v>
      </c>
      <c r="H16" s="83">
        <v>14028</v>
      </c>
      <c r="I16" s="81">
        <f t="shared" si="0"/>
        <v>10366.333333333334</v>
      </c>
      <c r="J16" s="76"/>
    </row>
    <row r="17" spans="2:10" x14ac:dyDescent="0.2">
      <c r="B17" s="82" t="s">
        <v>39</v>
      </c>
      <c r="C17" s="83">
        <v>14850</v>
      </c>
      <c r="D17" s="83">
        <v>14230</v>
      </c>
      <c r="E17" s="83">
        <v>14800</v>
      </c>
      <c r="F17" s="83">
        <v>15000</v>
      </c>
      <c r="G17" s="83">
        <v>15000</v>
      </c>
      <c r="H17" s="83">
        <v>14900</v>
      </c>
      <c r="I17" s="81">
        <f t="shared" si="0"/>
        <v>14796.666666666666</v>
      </c>
      <c r="J17" s="76"/>
    </row>
    <row r="18" spans="2:10" x14ac:dyDescent="0.2">
      <c r="B18" s="82" t="s">
        <v>40</v>
      </c>
      <c r="C18" s="83">
        <v>6112</v>
      </c>
      <c r="D18" s="83">
        <v>7072</v>
      </c>
      <c r="E18" s="83">
        <v>7045</v>
      </c>
      <c r="F18" s="83">
        <v>14535</v>
      </c>
      <c r="G18" s="83">
        <v>6467</v>
      </c>
      <c r="H18" s="83">
        <v>5771</v>
      </c>
      <c r="I18" s="81">
        <f t="shared" si="0"/>
        <v>7833.666666666667</v>
      </c>
      <c r="J18" s="76"/>
    </row>
    <row r="19" spans="2:10" x14ac:dyDescent="0.2">
      <c r="B19" s="82" t="s">
        <v>41</v>
      </c>
      <c r="C19" s="83">
        <v>8698</v>
      </c>
      <c r="D19" s="83">
        <v>12736</v>
      </c>
      <c r="E19" s="83">
        <v>8678</v>
      </c>
      <c r="F19" s="83">
        <v>6843</v>
      </c>
      <c r="G19" s="83">
        <v>10738</v>
      </c>
      <c r="H19" s="83">
        <v>10823</v>
      </c>
      <c r="I19" s="81">
        <f t="shared" si="0"/>
        <v>9752.6666666666661</v>
      </c>
      <c r="J19" s="76"/>
    </row>
    <row r="20" spans="2:10" x14ac:dyDescent="0.2">
      <c r="B20" s="82" t="s">
        <v>42</v>
      </c>
      <c r="C20" s="83">
        <v>6800</v>
      </c>
      <c r="D20" s="83">
        <v>7900</v>
      </c>
      <c r="E20" s="83">
        <v>5927</v>
      </c>
      <c r="F20" s="83">
        <v>9268</v>
      </c>
      <c r="G20" s="83">
        <v>6500</v>
      </c>
      <c r="H20" s="83">
        <v>7991</v>
      </c>
      <c r="I20" s="81">
        <f t="shared" si="0"/>
        <v>7397.666666666667</v>
      </c>
      <c r="J20" s="76"/>
    </row>
    <row r="21" spans="2:10" x14ac:dyDescent="0.2">
      <c r="B21" s="82" t="s">
        <v>43</v>
      </c>
      <c r="C21" s="83">
        <v>10000</v>
      </c>
      <c r="D21" s="83">
        <v>9400</v>
      </c>
      <c r="E21" s="83">
        <v>5200</v>
      </c>
      <c r="F21" s="83">
        <v>5100</v>
      </c>
      <c r="G21" s="83">
        <v>5000</v>
      </c>
      <c r="H21" s="83">
        <v>5000</v>
      </c>
      <c r="I21" s="81">
        <f t="shared" si="0"/>
        <v>6616.666666666667</v>
      </c>
      <c r="J21" s="76"/>
    </row>
    <row r="22" spans="2:10" x14ac:dyDescent="0.2">
      <c r="B22" s="82" t="s">
        <v>44</v>
      </c>
      <c r="C22" s="83">
        <v>8770</v>
      </c>
      <c r="D22" s="83">
        <v>8184</v>
      </c>
      <c r="E22" s="83">
        <v>5800</v>
      </c>
      <c r="F22" s="83">
        <v>9966</v>
      </c>
      <c r="G22" s="83">
        <v>6200</v>
      </c>
      <c r="H22" s="83">
        <v>6500</v>
      </c>
      <c r="I22" s="81">
        <f t="shared" si="0"/>
        <v>7570</v>
      </c>
      <c r="J22" s="76"/>
    </row>
    <row r="23" spans="2:10" x14ac:dyDescent="0.2">
      <c r="B23" s="82" t="s">
        <v>45</v>
      </c>
      <c r="C23" s="83">
        <v>6950</v>
      </c>
      <c r="D23" s="83">
        <v>7255</v>
      </c>
      <c r="E23" s="83">
        <v>7104</v>
      </c>
      <c r="F23" s="83">
        <v>11409</v>
      </c>
      <c r="G23" s="83">
        <v>11007</v>
      </c>
      <c r="H23" s="83">
        <v>5490</v>
      </c>
      <c r="I23" s="81">
        <f t="shared" si="0"/>
        <v>8202.5</v>
      </c>
      <c r="J23" s="76"/>
    </row>
    <row r="24" spans="2:10" ht="13.5" thickBot="1" x14ac:dyDescent="0.25">
      <c r="B24" s="84" t="s">
        <v>46</v>
      </c>
      <c r="C24" s="85">
        <v>6216</v>
      </c>
      <c r="D24" s="85">
        <v>12263</v>
      </c>
      <c r="E24" s="85">
        <v>10298</v>
      </c>
      <c r="F24" s="85">
        <v>12049</v>
      </c>
      <c r="G24" s="85">
        <v>5811</v>
      </c>
      <c r="H24" s="85">
        <v>12914</v>
      </c>
      <c r="I24" s="81">
        <f t="shared" si="0"/>
        <v>9925.1666666666661</v>
      </c>
      <c r="J24" s="76"/>
    </row>
    <row r="26" spans="2:10" x14ac:dyDescent="0.2">
      <c r="B26" s="86" t="s">
        <v>103</v>
      </c>
      <c r="C26">
        <f>AVERAGE(C10:H24)</f>
        <v>9349.7555555555555</v>
      </c>
    </row>
  </sheetData>
  <mergeCells count="3">
    <mergeCell ref="B8:B9"/>
    <mergeCell ref="C8:H8"/>
    <mergeCell ref="I8:I9"/>
  </mergeCells>
  <phoneticPr fontId="0" type="noConversion"/>
  <conditionalFormatting sqref="I10:I24">
    <cfRule type="cellIs" dxfId="4" priority="2" operator="greaterThan">
      <formula>$C$26*1.5</formula>
    </cfRule>
    <cfRule type="cellIs" dxfId="3" priority="1" operator="lessThan">
      <formula>$C$26*0.8</formula>
    </cfRule>
  </conditionalFormatting>
  <pageMargins left="0.75" right="0.75" top="1" bottom="1" header="0.4921259845" footer="0.4921259845"/>
  <pageSetup paperSize="9" orientation="portrait" horizontalDpi="1200" verticalDpi="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4"/>
  <sheetViews>
    <sheetView zoomScale="170" zoomScaleNormal="170" workbookViewId="0">
      <selection activeCell="C21" sqref="C21"/>
    </sheetView>
  </sheetViews>
  <sheetFormatPr defaultRowHeight="12.75" x14ac:dyDescent="0.2"/>
  <cols>
    <col min="1" max="1" width="9.140625" style="68"/>
    <col min="2" max="2" width="17.42578125" style="68" bestFit="1" customWidth="1"/>
    <col min="3" max="3" width="12.85546875" style="68" customWidth="1"/>
    <col min="4" max="16384" width="9.140625" style="68"/>
  </cols>
  <sheetData>
    <row r="1" spans="1:10" x14ac:dyDescent="0.2">
      <c r="A1" s="70" t="s">
        <v>104</v>
      </c>
      <c r="B1" s="71"/>
      <c r="C1" s="71"/>
      <c r="D1" s="71"/>
      <c r="E1" s="71"/>
      <c r="F1" s="71"/>
      <c r="G1" s="71"/>
      <c r="H1" s="71"/>
      <c r="I1" s="71"/>
      <c r="J1" s="71"/>
    </row>
    <row r="2" spans="1:10" x14ac:dyDescent="0.2">
      <c r="A2" s="70" t="s">
        <v>105</v>
      </c>
      <c r="B2" s="71"/>
      <c r="C2" s="71"/>
      <c r="D2" s="71"/>
      <c r="E2" s="71"/>
      <c r="F2" s="71"/>
      <c r="G2" s="71"/>
      <c r="H2" s="71"/>
      <c r="I2" s="71"/>
      <c r="J2" s="71"/>
    </row>
    <row r="3" spans="1:10" x14ac:dyDescent="0.2">
      <c r="A3" s="70" t="s">
        <v>106</v>
      </c>
      <c r="B3" s="71"/>
      <c r="C3" s="70"/>
      <c r="D3" s="70"/>
      <c r="E3" s="70"/>
      <c r="F3" s="70"/>
      <c r="G3" s="70"/>
      <c r="H3" s="70"/>
      <c r="I3" s="70"/>
      <c r="J3" s="71"/>
    </row>
    <row r="4" spans="1:10" x14ac:dyDescent="0.2">
      <c r="A4" s="70"/>
      <c r="B4" s="71"/>
      <c r="C4" s="70"/>
      <c r="D4" s="70"/>
      <c r="E4" s="70"/>
      <c r="F4" s="70"/>
      <c r="G4" s="70"/>
      <c r="H4" s="70"/>
      <c r="I4" s="70"/>
      <c r="J4" s="71"/>
    </row>
    <row r="5" spans="1:10" x14ac:dyDescent="0.2">
      <c r="C5" s="67"/>
      <c r="D5" s="67"/>
      <c r="E5" s="67"/>
      <c r="F5" s="67"/>
      <c r="G5" s="67"/>
      <c r="H5" s="67"/>
      <c r="I5" s="67"/>
    </row>
    <row r="6" spans="1:10" x14ac:dyDescent="0.2">
      <c r="C6" s="67"/>
      <c r="D6" s="67"/>
      <c r="E6" s="67"/>
      <c r="F6" s="67"/>
      <c r="G6" s="67"/>
      <c r="H6" s="67"/>
      <c r="I6" s="67"/>
    </row>
    <row r="7" spans="1:10" x14ac:dyDescent="0.2">
      <c r="B7" s="67"/>
      <c r="C7" s="67"/>
      <c r="D7" s="67"/>
      <c r="E7" s="67"/>
      <c r="F7" s="67"/>
      <c r="G7" s="67"/>
      <c r="H7" s="67"/>
      <c r="I7" s="67"/>
    </row>
    <row r="11" spans="1:10" x14ac:dyDescent="0.2">
      <c r="C11" s="72" t="s">
        <v>114</v>
      </c>
      <c r="D11" s="72" t="s">
        <v>115</v>
      </c>
      <c r="E11" s="73" t="s">
        <v>116</v>
      </c>
    </row>
    <row r="12" spans="1:10" x14ac:dyDescent="0.2">
      <c r="B12" s="72" t="s">
        <v>107</v>
      </c>
      <c r="C12" s="69">
        <v>286</v>
      </c>
      <c r="D12" s="69">
        <v>310</v>
      </c>
      <c r="E12" s="74" cm="1">
        <f t="array" ref="E12:E18">revenue-cost</f>
        <v>24</v>
      </c>
    </row>
    <row r="13" spans="1:10" x14ac:dyDescent="0.2">
      <c r="B13" s="72" t="s">
        <v>108</v>
      </c>
      <c r="C13" s="69">
        <v>320</v>
      </c>
      <c r="D13" s="69">
        <v>300</v>
      </c>
      <c r="E13" s="74">
        <v>-20</v>
      </c>
    </row>
    <row r="14" spans="1:10" x14ac:dyDescent="0.2">
      <c r="B14" s="72" t="s">
        <v>109</v>
      </c>
      <c r="C14" s="69">
        <v>450</v>
      </c>
      <c r="D14" s="69">
        <v>460</v>
      </c>
      <c r="E14" s="74">
        <v>10</v>
      </c>
    </row>
    <row r="15" spans="1:10" x14ac:dyDescent="0.2">
      <c r="B15" s="72" t="s">
        <v>110</v>
      </c>
      <c r="C15" s="69">
        <v>560</v>
      </c>
      <c r="D15" s="69">
        <v>550</v>
      </c>
      <c r="E15" s="74">
        <v>-10</v>
      </c>
    </row>
    <row r="16" spans="1:10" x14ac:dyDescent="0.2">
      <c r="B16" s="72" t="s">
        <v>111</v>
      </c>
      <c r="C16" s="69">
        <v>290</v>
      </c>
      <c r="D16" s="69">
        <v>290</v>
      </c>
      <c r="E16" s="74">
        <v>0</v>
      </c>
    </row>
    <row r="17" spans="2:5" x14ac:dyDescent="0.2">
      <c r="B17" s="72" t="s">
        <v>112</v>
      </c>
      <c r="C17" s="69">
        <v>310</v>
      </c>
      <c r="D17" s="69">
        <v>311</v>
      </c>
      <c r="E17" s="74">
        <v>1</v>
      </c>
    </row>
    <row r="18" spans="2:5" x14ac:dyDescent="0.2">
      <c r="B18" s="72" t="s">
        <v>113</v>
      </c>
      <c r="C18" s="69">
        <v>500</v>
      </c>
      <c r="D18" s="69">
        <v>500</v>
      </c>
      <c r="E18" s="74">
        <v>0</v>
      </c>
    </row>
    <row r="20" spans="2:5" x14ac:dyDescent="0.2">
      <c r="B20" s="72" t="s">
        <v>117</v>
      </c>
      <c r="C20" s="68">
        <f>SUM(profit)</f>
        <v>5</v>
      </c>
    </row>
    <row r="21" spans="2:5" x14ac:dyDescent="0.2">
      <c r="B21" s="72" t="s">
        <v>118</v>
      </c>
      <c r="C21" s="68">
        <f>AVERAGE(profit)</f>
        <v>0.7142857142857143</v>
      </c>
    </row>
    <row r="24" spans="2:5" x14ac:dyDescent="0.2">
      <c r="B24" s="72"/>
    </row>
  </sheetData>
  <phoneticPr fontId="25" type="noConversion"/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41"/>
  <sheetViews>
    <sheetView zoomScale="190" zoomScaleNormal="190" workbookViewId="0">
      <selection activeCell="C8" sqref="C8"/>
    </sheetView>
  </sheetViews>
  <sheetFormatPr defaultRowHeight="15" x14ac:dyDescent="0.2"/>
  <cols>
    <col min="1" max="1" width="28.42578125" style="4" customWidth="1"/>
    <col min="2" max="2" width="16.5703125" style="4" customWidth="1"/>
    <col min="3" max="3" width="14.5703125" style="4" bestFit="1" customWidth="1"/>
    <col min="4" max="4" width="9.140625" style="4"/>
    <col min="5" max="5" width="14.28515625" style="4" bestFit="1" customWidth="1"/>
    <col min="6" max="6" width="14.5703125" style="4" bestFit="1" customWidth="1"/>
    <col min="7" max="16384" width="9.140625" style="4"/>
  </cols>
  <sheetData>
    <row r="1" spans="1:4" ht="16.5" thickBot="1" x14ac:dyDescent="0.3">
      <c r="A1" s="45" t="s">
        <v>119</v>
      </c>
      <c r="B1" s="46"/>
    </row>
    <row r="2" spans="1:4" ht="15.75" x14ac:dyDescent="0.25">
      <c r="A2" s="4" t="s">
        <v>120</v>
      </c>
      <c r="B2" s="4">
        <v>5</v>
      </c>
      <c r="C2" s="12" t="s">
        <v>121</v>
      </c>
      <c r="D2" s="3"/>
    </row>
    <row r="3" spans="1:4" ht="15.75" x14ac:dyDescent="0.25">
      <c r="A3" s="16" t="str">
        <f>IF(B2&gt;0,"Positive","Negative")</f>
        <v>Positive</v>
      </c>
      <c r="C3" s="12" t="s">
        <v>122</v>
      </c>
      <c r="D3" s="3"/>
    </row>
    <row r="4" spans="1:4" s="38" customFormat="1" ht="24" customHeight="1" x14ac:dyDescent="0.2"/>
    <row r="5" spans="1:4" ht="15.75" x14ac:dyDescent="0.25">
      <c r="A5" s="7" t="s">
        <v>123</v>
      </c>
      <c r="B5" s="8"/>
      <c r="C5" s="8"/>
      <c r="D5" s="3" t="s">
        <v>126</v>
      </c>
    </row>
    <row r="6" spans="1:4" ht="15.75" x14ac:dyDescent="0.25">
      <c r="A6" s="8" t="s">
        <v>124</v>
      </c>
      <c r="B6" s="8">
        <v>15000</v>
      </c>
      <c r="C6" s="10"/>
      <c r="D6" s="3" t="s">
        <v>127</v>
      </c>
    </row>
    <row r="7" spans="1:4" ht="15.75" x14ac:dyDescent="0.25">
      <c r="A7" s="8" t="s">
        <v>125</v>
      </c>
      <c r="B7" s="17" t="str">
        <f>IF(B6&lt;20000,"tax is 12%",IF(B6=20000,"tax is 17%","tax is 25%"))</f>
        <v>tax is 12%</v>
      </c>
      <c r="C7" s="8">
        <f>IF(B6&lt;20000,B6*12%,IF(B6=20000,B6*17%,B6*25%))</f>
        <v>1800</v>
      </c>
      <c r="D7" s="3" t="s">
        <v>128</v>
      </c>
    </row>
    <row r="8" spans="1:4" ht="15.75" x14ac:dyDescent="0.25">
      <c r="C8" s="4" cm="1">
        <f t="array" ref="C8">_xlfn.IFS(B6&lt;20000,B6*12%,B6=20000,B6*17%,B6&gt;20000,B6*25%)</f>
        <v>1800</v>
      </c>
      <c r="D8" s="3" t="s">
        <v>129</v>
      </c>
    </row>
    <row r="9" spans="1:4" ht="15.75" x14ac:dyDescent="0.25">
      <c r="D9" s="3" t="s">
        <v>130</v>
      </c>
    </row>
    <row r="39" spans="11:12" x14ac:dyDescent="0.2">
      <c r="K39" s="9"/>
      <c r="L39" s="9"/>
    </row>
    <row r="40" spans="11:12" x14ac:dyDescent="0.2">
      <c r="K40" s="9"/>
      <c r="L40" s="9"/>
    </row>
    <row r="41" spans="11:12" x14ac:dyDescent="0.2">
      <c r="K41" s="9"/>
      <c r="L41" s="9"/>
    </row>
  </sheetData>
  <phoneticPr fontId="0" type="noConversion"/>
  <pageMargins left="0.75" right="0.75" top="1" bottom="1" header="0.4921259845" footer="0.4921259845"/>
  <pageSetup paperSize="9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35"/>
  <sheetViews>
    <sheetView tabSelected="1" topLeftCell="A9" zoomScale="140" zoomScaleNormal="140" workbookViewId="0">
      <selection activeCell="E21" sqref="E21"/>
    </sheetView>
  </sheetViews>
  <sheetFormatPr defaultRowHeight="12.75" x14ac:dyDescent="0.2"/>
  <cols>
    <col min="1" max="2" width="9.140625" style="51"/>
    <col min="3" max="3" width="12.28515625" style="51" customWidth="1"/>
    <col min="4" max="6" width="9.140625" style="51"/>
    <col min="7" max="7" width="10.28515625" style="51" customWidth="1"/>
    <col min="8" max="16384" width="9.140625" style="51"/>
  </cols>
  <sheetData>
    <row r="1" spans="1:14" ht="15.75" x14ac:dyDescent="0.25">
      <c r="A1" s="48" t="s">
        <v>131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50"/>
    </row>
    <row r="2" spans="1:14" x14ac:dyDescent="0.2">
      <c r="A2" s="52"/>
      <c r="B2" s="52"/>
      <c r="C2" s="52"/>
      <c r="D2" s="52"/>
      <c r="E2" s="52"/>
      <c r="F2" s="52"/>
      <c r="G2" s="52"/>
      <c r="H2" s="52"/>
      <c r="I2" s="52"/>
      <c r="J2" s="52"/>
      <c r="K2" s="52"/>
      <c r="L2" s="53"/>
    </row>
    <row r="3" spans="1:14" x14ac:dyDescent="0.2">
      <c r="A3" s="54" t="s">
        <v>132</v>
      </c>
      <c r="B3" s="52"/>
      <c r="C3" s="52"/>
      <c r="D3" s="52"/>
      <c r="E3" s="52"/>
      <c r="F3" s="52"/>
      <c r="G3" s="52"/>
      <c r="H3" s="52"/>
      <c r="I3" s="52"/>
      <c r="J3" s="52"/>
      <c r="K3" s="52"/>
      <c r="L3" s="53"/>
      <c r="N3" s="75"/>
    </row>
    <row r="4" spans="1:14" x14ac:dyDescent="0.2">
      <c r="A4" s="54" t="s">
        <v>133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3"/>
      <c r="N4" s="75"/>
    </row>
    <row r="5" spans="1:14" x14ac:dyDescent="0.2">
      <c r="A5" s="54" t="s">
        <v>134</v>
      </c>
      <c r="B5" s="52"/>
      <c r="C5" s="52"/>
      <c r="D5" s="52"/>
      <c r="E5" s="52"/>
      <c r="F5" s="52"/>
      <c r="G5" s="52"/>
      <c r="H5" s="52"/>
      <c r="I5" s="52"/>
      <c r="J5" s="52"/>
      <c r="K5" s="52"/>
      <c r="L5" s="53"/>
      <c r="N5" s="75"/>
    </row>
    <row r="6" spans="1:14" x14ac:dyDescent="0.2">
      <c r="A6" s="54" t="s">
        <v>151</v>
      </c>
      <c r="B6" s="52"/>
      <c r="C6" s="52"/>
      <c r="D6" s="52"/>
      <c r="E6" s="52"/>
      <c r="F6" s="52"/>
      <c r="G6" s="52"/>
      <c r="H6" s="52"/>
      <c r="I6" s="52"/>
      <c r="J6" s="52"/>
      <c r="K6" s="52"/>
      <c r="L6" s="53"/>
      <c r="N6" s="75"/>
    </row>
    <row r="7" spans="1:14" x14ac:dyDescent="0.2">
      <c r="A7" s="54" t="s">
        <v>152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3"/>
      <c r="N7" s="75"/>
    </row>
    <row r="8" spans="1:14" x14ac:dyDescent="0.2">
      <c r="A8" s="55" t="s">
        <v>137</v>
      </c>
      <c r="B8" s="52"/>
      <c r="C8" s="52"/>
      <c r="D8" s="52"/>
      <c r="E8" s="52"/>
      <c r="F8" s="52"/>
      <c r="G8" s="52"/>
      <c r="H8" s="52"/>
      <c r="I8" s="52"/>
      <c r="J8" s="52"/>
      <c r="K8" s="52"/>
      <c r="L8" s="53"/>
      <c r="N8" s="75"/>
    </row>
    <row r="9" spans="1:14" x14ac:dyDescent="0.2">
      <c r="A9" s="55" t="s">
        <v>139</v>
      </c>
      <c r="B9" s="52"/>
      <c r="C9" s="52"/>
      <c r="D9" s="52"/>
      <c r="E9" s="52"/>
      <c r="F9" s="52"/>
      <c r="G9" s="52"/>
      <c r="H9" s="52"/>
      <c r="I9" s="52"/>
      <c r="J9" s="52"/>
      <c r="K9" s="52"/>
      <c r="L9" s="53"/>
      <c r="N9" s="75"/>
    </row>
    <row r="10" spans="1:14" x14ac:dyDescent="0.2">
      <c r="A10" s="55" t="s">
        <v>140</v>
      </c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3"/>
      <c r="N10" s="75"/>
    </row>
    <row r="11" spans="1:14" x14ac:dyDescent="0.2">
      <c r="A11" s="54" t="s">
        <v>141</v>
      </c>
      <c r="B11" s="52"/>
      <c r="C11" s="52"/>
      <c r="D11" s="52"/>
      <c r="E11" s="52"/>
      <c r="F11" s="52"/>
      <c r="G11" s="52"/>
      <c r="H11" s="52"/>
      <c r="I11" s="52"/>
      <c r="J11" s="52"/>
      <c r="K11" s="52"/>
      <c r="L11" s="53"/>
      <c r="N11" s="75"/>
    </row>
    <row r="12" spans="1:14" x14ac:dyDescent="0.2">
      <c r="A12" s="54" t="s">
        <v>147</v>
      </c>
      <c r="B12" s="52"/>
      <c r="C12" s="52"/>
      <c r="D12" s="52"/>
      <c r="E12" s="52"/>
      <c r="F12" s="52"/>
      <c r="G12" s="52"/>
      <c r="H12" s="52"/>
      <c r="I12" s="52"/>
      <c r="J12" s="52"/>
      <c r="K12" s="52"/>
      <c r="L12" s="53"/>
      <c r="N12" s="75"/>
    </row>
    <row r="13" spans="1:14" x14ac:dyDescent="0.2">
      <c r="A13" s="54" t="s">
        <v>148</v>
      </c>
      <c r="B13" s="52"/>
      <c r="C13" s="52"/>
      <c r="D13" s="52"/>
      <c r="E13" s="52"/>
      <c r="F13" s="52"/>
      <c r="G13" s="52"/>
      <c r="H13" s="52"/>
      <c r="I13" s="52"/>
      <c r="J13" s="52"/>
      <c r="K13" s="52"/>
      <c r="L13" s="53"/>
      <c r="N13" s="75"/>
    </row>
    <row r="14" spans="1:14" x14ac:dyDescent="0.2">
      <c r="A14" s="54" t="s">
        <v>149</v>
      </c>
      <c r="B14" s="52"/>
      <c r="C14" s="52"/>
      <c r="D14" s="52"/>
      <c r="E14" s="52"/>
      <c r="F14" s="52"/>
      <c r="G14" s="52"/>
      <c r="H14" s="52"/>
      <c r="I14" s="52"/>
      <c r="J14" s="52"/>
      <c r="K14" s="52"/>
      <c r="L14" s="53"/>
      <c r="N14" s="75"/>
    </row>
    <row r="15" spans="1:14" ht="13.5" thickBot="1" x14ac:dyDescent="0.25">
      <c r="A15" s="56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8"/>
      <c r="N15" s="75"/>
    </row>
    <row r="18" spans="1:8" ht="18" x14ac:dyDescent="0.25">
      <c r="A18" s="113" t="s">
        <v>150</v>
      </c>
      <c r="B18" s="113"/>
      <c r="C18" s="113"/>
      <c r="D18" s="113"/>
      <c r="E18" s="113"/>
      <c r="F18" s="113"/>
      <c r="G18" s="113"/>
      <c r="H18" s="113"/>
    </row>
    <row r="19" spans="1:8" ht="13.5" thickBot="1" x14ac:dyDescent="0.25"/>
    <row r="20" spans="1:8" ht="39" thickBot="1" x14ac:dyDescent="0.25">
      <c r="A20" s="102" t="s">
        <v>142</v>
      </c>
      <c r="B20" s="103" t="s">
        <v>143</v>
      </c>
      <c r="C20" s="103" t="s">
        <v>144</v>
      </c>
      <c r="D20" s="103" t="s">
        <v>136</v>
      </c>
      <c r="E20" s="103" t="s">
        <v>145</v>
      </c>
      <c r="F20" s="103" t="s">
        <v>138</v>
      </c>
      <c r="G20" s="103" t="s">
        <v>146</v>
      </c>
      <c r="H20" s="104" t="s">
        <v>135</v>
      </c>
    </row>
    <row r="21" spans="1:8" x14ac:dyDescent="0.2">
      <c r="A21" s="98">
        <v>1</v>
      </c>
      <c r="B21" s="99" t="s">
        <v>17</v>
      </c>
      <c r="C21" s="100">
        <v>4.3815972913762193</v>
      </c>
      <c r="D21" s="99">
        <v>40</v>
      </c>
      <c r="E21" s="105">
        <f>C21*D21</f>
        <v>175.26389165504878</v>
      </c>
      <c r="F21" s="99">
        <v>10</v>
      </c>
      <c r="G21" s="99">
        <f>D21-F21</f>
        <v>30</v>
      </c>
      <c r="H21" s="101" t="str">
        <f>IF(D21&lt;F21,"Restock",IF(D21&gt;F21,"OK","Minimum"))</f>
        <v>OK</v>
      </c>
    </row>
    <row r="22" spans="1:8" x14ac:dyDescent="0.2">
      <c r="A22" s="92">
        <v>2</v>
      </c>
      <c r="B22" s="90" t="s">
        <v>18</v>
      </c>
      <c r="C22" s="91">
        <v>0.76346013410343228</v>
      </c>
      <c r="D22" s="90">
        <v>12</v>
      </c>
      <c r="E22" s="106">
        <f t="shared" ref="E22:E35" si="0">C22*D22</f>
        <v>9.1615216092411877</v>
      </c>
      <c r="F22" s="90">
        <v>20</v>
      </c>
      <c r="G22" s="90">
        <f t="shared" ref="G22:G35" si="1">D22-F22</f>
        <v>-8</v>
      </c>
      <c r="H22" s="93" t="str">
        <f t="shared" ref="H22:H35" si="2">IF(D22&lt;F22,"Restock",IF(D22&gt;F22,"OK","Minimum"))</f>
        <v>Restock</v>
      </c>
    </row>
    <row r="23" spans="1:8" x14ac:dyDescent="0.2">
      <c r="A23" s="92">
        <v>3</v>
      </c>
      <c r="B23" s="90" t="s">
        <v>19</v>
      </c>
      <c r="C23" s="91">
        <v>4.6471486423687178</v>
      </c>
      <c r="D23" s="90">
        <v>10</v>
      </c>
      <c r="E23" s="106">
        <f t="shared" si="0"/>
        <v>46.471486423687182</v>
      </c>
      <c r="F23" s="90">
        <v>20</v>
      </c>
      <c r="G23" s="90">
        <f t="shared" si="1"/>
        <v>-10</v>
      </c>
      <c r="H23" s="93" t="str">
        <f t="shared" si="2"/>
        <v>Restock</v>
      </c>
    </row>
    <row r="24" spans="1:8" x14ac:dyDescent="0.2">
      <c r="A24" s="92">
        <v>4</v>
      </c>
      <c r="B24" s="90" t="s">
        <v>20</v>
      </c>
      <c r="C24" s="91">
        <v>1.4937263493328021</v>
      </c>
      <c r="D24" s="90">
        <v>250</v>
      </c>
      <c r="E24" s="106">
        <f t="shared" si="0"/>
        <v>373.43158733320053</v>
      </c>
      <c r="F24" s="90">
        <v>100</v>
      </c>
      <c r="G24" s="90">
        <f t="shared" si="1"/>
        <v>150</v>
      </c>
      <c r="H24" s="93" t="str">
        <f t="shared" si="2"/>
        <v>OK</v>
      </c>
    </row>
    <row r="25" spans="1:8" x14ac:dyDescent="0.2">
      <c r="A25" s="92">
        <v>5</v>
      </c>
      <c r="B25" s="90" t="s">
        <v>21</v>
      </c>
      <c r="C25" s="91">
        <v>1.5601141870809268</v>
      </c>
      <c r="D25" s="90">
        <v>100</v>
      </c>
      <c r="E25" s="106">
        <f t="shared" si="0"/>
        <v>156.01141870809266</v>
      </c>
      <c r="F25" s="90">
        <v>150</v>
      </c>
      <c r="G25" s="90">
        <f t="shared" si="1"/>
        <v>-50</v>
      </c>
      <c r="H25" s="93" t="str">
        <f t="shared" si="2"/>
        <v>Restock</v>
      </c>
    </row>
    <row r="26" spans="1:8" x14ac:dyDescent="0.2">
      <c r="A26" s="92">
        <v>6</v>
      </c>
      <c r="B26" s="90" t="s">
        <v>22</v>
      </c>
      <c r="C26" s="91">
        <v>0.46471486423687181</v>
      </c>
      <c r="D26" s="90">
        <v>350</v>
      </c>
      <c r="E26" s="106">
        <f t="shared" si="0"/>
        <v>162.65020248290514</v>
      </c>
      <c r="F26" s="90">
        <v>200</v>
      </c>
      <c r="G26" s="90">
        <f t="shared" si="1"/>
        <v>150</v>
      </c>
      <c r="H26" s="93" t="str">
        <f t="shared" si="2"/>
        <v>OK</v>
      </c>
    </row>
    <row r="27" spans="1:8" x14ac:dyDescent="0.2">
      <c r="A27" s="92">
        <v>7</v>
      </c>
      <c r="B27" s="90" t="s">
        <v>23</v>
      </c>
      <c r="C27" s="91">
        <v>5.2778331009759007</v>
      </c>
      <c r="D27" s="90">
        <v>55</v>
      </c>
      <c r="E27" s="106">
        <f t="shared" si="0"/>
        <v>290.28082055367452</v>
      </c>
      <c r="F27" s="90">
        <v>55</v>
      </c>
      <c r="G27" s="90">
        <f t="shared" si="1"/>
        <v>0</v>
      </c>
      <c r="H27" s="93" t="str">
        <f t="shared" si="2"/>
        <v>Minimum</v>
      </c>
    </row>
    <row r="28" spans="1:8" x14ac:dyDescent="0.2">
      <c r="A28" s="92">
        <v>8</v>
      </c>
      <c r="B28" s="90" t="s">
        <v>24</v>
      </c>
      <c r="C28" s="91">
        <v>1.9916351324437362</v>
      </c>
      <c r="D28" s="90">
        <v>120</v>
      </c>
      <c r="E28" s="106">
        <f t="shared" si="0"/>
        <v>238.99621589324835</v>
      </c>
      <c r="F28" s="90">
        <v>100</v>
      </c>
      <c r="G28" s="90">
        <f t="shared" si="1"/>
        <v>20</v>
      </c>
      <c r="H28" s="93" t="str">
        <f t="shared" si="2"/>
        <v>OK</v>
      </c>
    </row>
    <row r="29" spans="1:8" x14ac:dyDescent="0.2">
      <c r="A29" s="92">
        <v>9</v>
      </c>
      <c r="B29" s="90" t="s">
        <v>25</v>
      </c>
      <c r="C29" s="91">
        <v>1.5269202682068646</v>
      </c>
      <c r="D29" s="90">
        <v>200</v>
      </c>
      <c r="E29" s="106">
        <f t="shared" si="0"/>
        <v>305.38405364137293</v>
      </c>
      <c r="F29" s="90">
        <v>250</v>
      </c>
      <c r="G29" s="90">
        <f t="shared" si="1"/>
        <v>-50</v>
      </c>
      <c r="H29" s="93" t="str">
        <f t="shared" si="2"/>
        <v>Restock</v>
      </c>
    </row>
    <row r="30" spans="1:8" x14ac:dyDescent="0.2">
      <c r="A30" s="92">
        <v>10</v>
      </c>
      <c r="B30" s="90" t="s">
        <v>26</v>
      </c>
      <c r="C30" s="91">
        <v>11.451902011551484</v>
      </c>
      <c r="D30" s="90">
        <v>16</v>
      </c>
      <c r="E30" s="106">
        <f t="shared" si="0"/>
        <v>183.23043218482374</v>
      </c>
      <c r="F30" s="90">
        <v>10</v>
      </c>
      <c r="G30" s="90">
        <f t="shared" si="1"/>
        <v>6</v>
      </c>
      <c r="H30" s="93" t="str">
        <f t="shared" si="2"/>
        <v>OK</v>
      </c>
    </row>
    <row r="31" spans="1:8" x14ac:dyDescent="0.2">
      <c r="A31" s="92">
        <v>11</v>
      </c>
      <c r="B31" s="90" t="s">
        <v>27</v>
      </c>
      <c r="C31" s="91">
        <v>1.2281749983403041</v>
      </c>
      <c r="D31" s="90">
        <v>124</v>
      </c>
      <c r="E31" s="106">
        <f t="shared" si="0"/>
        <v>152.29369979419769</v>
      </c>
      <c r="F31" s="90">
        <v>100</v>
      </c>
      <c r="G31" s="90">
        <f t="shared" si="1"/>
        <v>24</v>
      </c>
      <c r="H31" s="93" t="str">
        <f t="shared" si="2"/>
        <v>OK</v>
      </c>
    </row>
    <row r="32" spans="1:8" x14ac:dyDescent="0.2">
      <c r="A32" s="92">
        <v>12</v>
      </c>
      <c r="B32" s="90" t="s">
        <v>28</v>
      </c>
      <c r="C32" s="91">
        <v>0.82984797185155679</v>
      </c>
      <c r="D32" s="90">
        <v>25</v>
      </c>
      <c r="E32" s="106">
        <f t="shared" si="0"/>
        <v>20.746199296288921</v>
      </c>
      <c r="F32" s="90">
        <v>50</v>
      </c>
      <c r="G32" s="90">
        <f t="shared" si="1"/>
        <v>-25</v>
      </c>
      <c r="H32" s="93" t="str">
        <f t="shared" si="2"/>
        <v>Restock</v>
      </c>
    </row>
    <row r="33" spans="1:8" x14ac:dyDescent="0.2">
      <c r="A33" s="92">
        <v>13</v>
      </c>
      <c r="B33" s="90" t="s">
        <v>29</v>
      </c>
      <c r="C33" s="91">
        <v>6.273650667197769</v>
      </c>
      <c r="D33" s="90">
        <v>105</v>
      </c>
      <c r="E33" s="106">
        <f t="shared" si="0"/>
        <v>658.73332005576572</v>
      </c>
      <c r="F33" s="90">
        <v>100</v>
      </c>
      <c r="G33" s="90">
        <f t="shared" si="1"/>
        <v>5</v>
      </c>
      <c r="H33" s="93" t="str">
        <f t="shared" si="2"/>
        <v>OK</v>
      </c>
    </row>
    <row r="34" spans="1:8" x14ac:dyDescent="0.2">
      <c r="A34" s="92">
        <v>14</v>
      </c>
      <c r="B34" s="90" t="s">
        <v>30</v>
      </c>
      <c r="C34" s="91">
        <v>1.8588594569474872</v>
      </c>
      <c r="D34" s="90">
        <v>25</v>
      </c>
      <c r="E34" s="106">
        <f t="shared" si="0"/>
        <v>46.471486423687182</v>
      </c>
      <c r="F34" s="90">
        <v>25</v>
      </c>
      <c r="G34" s="90">
        <f t="shared" si="1"/>
        <v>0</v>
      </c>
      <c r="H34" s="93" t="str">
        <f t="shared" si="2"/>
        <v>Minimum</v>
      </c>
    </row>
    <row r="35" spans="1:8" ht="13.5" thickBot="1" x14ac:dyDescent="0.25">
      <c r="A35" s="94">
        <v>15</v>
      </c>
      <c r="B35" s="95" t="s">
        <v>31</v>
      </c>
      <c r="C35" s="96">
        <v>1.2613689172143663</v>
      </c>
      <c r="D35" s="95">
        <v>140</v>
      </c>
      <c r="E35" s="107">
        <f t="shared" si="0"/>
        <v>176.59164841001129</v>
      </c>
      <c r="F35" s="95">
        <v>120</v>
      </c>
      <c r="G35" s="95">
        <f t="shared" si="1"/>
        <v>20</v>
      </c>
      <c r="H35" s="97" t="str">
        <f t="shared" si="2"/>
        <v>OK</v>
      </c>
    </row>
  </sheetData>
  <mergeCells count="1">
    <mergeCell ref="A18:H18"/>
  </mergeCells>
  <phoneticPr fontId="17" type="noConversion"/>
  <conditionalFormatting sqref="G21:G35">
    <cfRule type="cellIs" dxfId="2" priority="3" operator="greaterThan">
      <formula>0</formula>
    </cfRule>
    <cfRule type="cellIs" dxfId="1" priority="2" operator="lessThan">
      <formula>0</formula>
    </cfRule>
    <cfRule type="cellIs" dxfId="0" priority="1" operator="equal">
      <formula>0</formula>
    </cfRule>
  </conditionalFormatting>
  <pageMargins left="0.75" right="0.75" top="1" bottom="1" header="0.4921259845" footer="0.4921259845"/>
  <pageSetup paperSize="9" orientation="portrait" horizontalDpi="4294967293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Sequence</vt:lpstr>
      <vt:lpstr>Basic functions</vt:lpstr>
      <vt:lpstr>Date and time</vt:lpstr>
      <vt:lpstr>Rounding</vt:lpstr>
      <vt:lpstr>Conditional formatting</vt:lpstr>
      <vt:lpstr>Names in formulas</vt:lpstr>
      <vt:lpstr>IF function</vt:lpstr>
      <vt:lpstr>Table1</vt:lpstr>
      <vt:lpstr>cost</vt:lpstr>
      <vt:lpstr>profit</vt:lpstr>
      <vt:lpstr>revenue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Šváb</dc:creator>
  <cp:lastModifiedBy>SPU</cp:lastModifiedBy>
  <dcterms:created xsi:type="dcterms:W3CDTF">2000-11-06T19:47:46Z</dcterms:created>
  <dcterms:modified xsi:type="dcterms:W3CDTF">2024-03-05T16:09:13Z</dcterms:modified>
</cp:coreProperties>
</file>