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Table" sheetId="1" r:id="rId1"/>
    <sheet name="Table formatting" sheetId="2" r:id="rId2"/>
    <sheet name="Paste special" sheetId="3" r:id="rId3"/>
    <sheet name="Formats and sequence" sheetId="4" r:id="rId4"/>
    <sheet name="Function IF" sheetId="5" r:id="rId5"/>
  </sheets>
  <definedNames/>
  <calcPr fullCalcOnLoad="1"/>
</workbook>
</file>

<file path=xl/sharedStrings.xml><?xml version="1.0" encoding="utf-8"?>
<sst xmlns="http://schemas.openxmlformats.org/spreadsheetml/2006/main" count="177" uniqueCount="141">
  <si>
    <t xml:space="preserve">Minimum </t>
  </si>
  <si>
    <t>Maximum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</si>
  <si>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</si>
  <si>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</si>
  <si>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</si>
  <si>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</si>
  <si>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</si>
  <si>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</si>
  <si>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</si>
  <si>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</si>
  <si>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</si>
  <si>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</si>
  <si>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</si>
  <si>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</si>
  <si>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</si>
  <si>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</si>
  <si>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</si>
  <si>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</si>
  <si>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</si>
  <si>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</si>
  <si>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</si>
  <si>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</si>
  <si>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</si>
  <si>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</si>
  <si>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</si>
  <si>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</si>
  <si>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</si>
  <si>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</si>
  <si>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>Employee</t>
  </si>
  <si>
    <t>ID</t>
  </si>
  <si>
    <t>Hours worked</t>
  </si>
  <si>
    <t>Bonus</t>
  </si>
  <si>
    <t>Gross wage</t>
  </si>
  <si>
    <t>Social insurance</t>
  </si>
  <si>
    <t>Health insurance</t>
  </si>
  <si>
    <t>Employment fund</t>
  </si>
  <si>
    <t>Net wage</t>
  </si>
  <si>
    <t>Average</t>
  </si>
  <si>
    <t>Rate</t>
  </si>
  <si>
    <t>number of employees with bonus</t>
  </si>
  <si>
    <t>sum net wage</t>
  </si>
  <si>
    <t>sum of gross wage over 400€</t>
  </si>
  <si>
    <t>Tasks:</t>
  </si>
  <si>
    <t xml:space="preserve">  1. Calculate the gross wage based on hours worked and rate (cell I1). </t>
  </si>
  <si>
    <t xml:space="preserve">       Use relative cell reference on I1 cell in formula. </t>
  </si>
  <si>
    <t xml:space="preserve"> 2.  Calculate contributions in columns F, G and H. </t>
  </si>
  <si>
    <t xml:space="preserve">       In formulas use gross wage and percentages in cells F4, G4 and H4.</t>
  </si>
  <si>
    <t xml:space="preserve">       Use relative cell references in formulas. </t>
  </si>
  <si>
    <t xml:space="preserve"> 3.  Calculate the net wage.</t>
  </si>
  <si>
    <t xml:space="preserve"> 4.   Set the decimal format for all monetary values (D6:I15) - two decimal places.</t>
  </si>
  <si>
    <t xml:space="preserve"> 5.   Set row height for all rows in table on 15,75.</t>
  </si>
  <si>
    <t xml:space="preserve"> 7.  Calculate total sum of gross wage of employess, whose gross wage is over 400€.</t>
  </si>
  <si>
    <t xml:space="preserve"> 8.   Find the minimum, maximum and average values ​​in columns C,D,E,F,G,H,I.</t>
  </si>
  <si>
    <t>11. Add ID to column B as a sequence of numbers 5,10,15...</t>
  </si>
  <si>
    <t xml:space="preserve"> 1.  Fill the table title "Employee data". Font face Arial, bold, size 12.</t>
  </si>
  <si>
    <t xml:space="preserve">       Merge cells and center the title across the width of the table. </t>
  </si>
  <si>
    <t xml:space="preserve"> 2.  Shading head of the table with green colour and change font to Italic.</t>
  </si>
  <si>
    <t xml:space="preserve"> 3.  Outline the table with thick blue frame.</t>
  </si>
  <si>
    <t xml:space="preserve"> 4.  Center numbers in the table.</t>
  </si>
  <si>
    <t xml:space="preserve"> 7.  Set up conditional formatting for values in column Hours worked.</t>
  </si>
  <si>
    <t xml:space="preserve">       If value is less than or equal 125, fill the cell with red colour. </t>
  </si>
  <si>
    <t xml:space="preserve"> 8.  Rename spreadsheet on Table formatting. </t>
  </si>
  <si>
    <t>Function Paste special:</t>
  </si>
  <si>
    <t xml:space="preserve"> 1.  Add value 210 to values in column A. </t>
  </si>
  <si>
    <t xml:space="preserve"> 2.  Multiply values in column C by value 30.</t>
  </si>
  <si>
    <t xml:space="preserve"> 3.  Substract from values in column E value 400.</t>
  </si>
  <si>
    <t xml:space="preserve"> 4.  Divide values in column G by value 1000.</t>
  </si>
  <si>
    <t xml:space="preserve"> 5.  Copy values from column A to row 20.</t>
  </si>
  <si>
    <t>Adjust the numbers for that format:</t>
  </si>
  <si>
    <t>Semi-logarithmic shape</t>
  </si>
  <si>
    <t>(scientific)</t>
  </si>
  <si>
    <t>Fractions with two numbers</t>
  </si>
  <si>
    <t>in the numerator and the denominator</t>
  </si>
  <si>
    <t>Percentages</t>
  </si>
  <si>
    <t>Date with verbal</t>
  </si>
  <si>
    <t>month</t>
  </si>
  <si>
    <t>Create a sequence:</t>
  </si>
  <si>
    <t>in column A from A20: 2000,1900 ……1000 (numeric)</t>
  </si>
  <si>
    <t>in column E from E20: 9:00, 9:15, …11:15 (time)</t>
  </si>
  <si>
    <t>in column C from C20: 1.1.2011, 1.3.2011, ….1.11.2011 (date)</t>
  </si>
  <si>
    <t>in column G from G20: Alcatel, Blackberry, Ericsson, Motorola, Nokia, Sagem, Samsung, Siemens.</t>
  </si>
  <si>
    <t>(create, save and use this sequence)</t>
  </si>
  <si>
    <t>Function IF</t>
  </si>
  <si>
    <t xml:space="preserve"> 1.  In column C  fill data according values in column A</t>
  </si>
  <si>
    <t xml:space="preserve">      if it's in column A 0 or 1 fill "positive real", if it's in column A -1 fill "negative".</t>
  </si>
  <si>
    <t xml:space="preserve"> 2.  In column D  fill data according values in column A</t>
  </si>
  <si>
    <t xml:space="preserve">      if it's in column  A  0 fill ZERO, if it's  1 fill POSITIVE, if it's  -1 fill NEGATIVE.</t>
  </si>
  <si>
    <t>Fill column C follows:</t>
  </si>
  <si>
    <t>Fill the values in cells C29-C38. If result profit-cost will be negative</t>
  </si>
  <si>
    <t>fill "LOSS",  if will be positive fill "PROFIT", if will be equal to 0 fill "ZERO".</t>
  </si>
  <si>
    <t>Set up conditional formatiing for cells C29-C38. If result will be</t>
  </si>
  <si>
    <t>word PROFIT, highlight text in red colour on a yellow background.</t>
  </si>
  <si>
    <t>Costs:</t>
  </si>
  <si>
    <t>Profits:</t>
  </si>
  <si>
    <t>RESULT</t>
  </si>
  <si>
    <t>word ACCEPTED if average is less than or equal 1,5 ; word RESERVE if average is from 1,5 to 2</t>
  </si>
  <si>
    <t>and word MISSED if average is more than 2.</t>
  </si>
  <si>
    <t>Calculate average for study results. Then fill to column Results follows:</t>
  </si>
  <si>
    <t>Name</t>
  </si>
  <si>
    <t>Year</t>
  </si>
  <si>
    <t>Mathematics</t>
  </si>
  <si>
    <t>Economy</t>
  </si>
  <si>
    <t>Management</t>
  </si>
  <si>
    <t>Informatics</t>
  </si>
  <si>
    <t>Average:</t>
  </si>
  <si>
    <t>Results:</t>
  </si>
  <si>
    <t xml:space="preserve">10. Arrange a table using employee names. </t>
  </si>
  <si>
    <t xml:space="preserve"> 6.   Count the number of employees who receive bonus (COUNTIF). The result will be in cell B20.</t>
  </si>
  <si>
    <t xml:space="preserve">       The result will be in cell B21.</t>
  </si>
  <si>
    <t xml:space="preserve"> 9. Calculate the total sum for the column net wage. The result will be in cell E20.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</si>
  <si>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</si>
  <si>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</si>
  <si>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</si>
  <si>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</si>
  <si>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</si>
  <si>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</si>
  <si>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</si>
  <si>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</si>
  <si>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</si>
  <si>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</si>
  <si>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</si>
  <si>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</si>
  <si>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</si>
  <si>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</si>
  <si>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</si>
  <si>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</si>
  <si>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</si>
  <si>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>Employee data</t>
  </si>
  <si>
    <t xml:space="preserve"> 5.  Transfer format of the header to values in column Employment fund (use format painter button).</t>
  </si>
  <si>
    <t xml:space="preserve"> 6.  Add euro symbol to values in columns Gross wage and Bonus.</t>
  </si>
  <si>
    <t>Original values</t>
  </si>
  <si>
    <t>Alcatel</t>
  </si>
  <si>
    <t>Blackberry</t>
  </si>
  <si>
    <t>Ericsson</t>
  </si>
  <si>
    <t>Motorola</t>
  </si>
  <si>
    <t>Nokia</t>
  </si>
  <si>
    <t>Sagem</t>
  </si>
  <si>
    <t>Samsung</t>
  </si>
  <si>
    <t>Siemens</t>
  </si>
  <si>
    <t>12. Copy the table from A5 to I15 on Sheet 2. Place the table from cell A3.</t>
  </si>
  <si>
    <t>Custom list: File button - Excel options - Edit Custom Lists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</si>
</sst>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\ &quot;€&quot;"/>
    <numFmt numFmtId="167" formatCode="[$-41B]d\.\ mmmm\ yyyy"/>
    <numFmt numFmtId="168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sz val="11"/>
      <color indexed="56"/>
      <name val="Calibri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3"/>
      <name val="Arial"/>
      <family val="2"/>
    </font>
    <font>
      <b/>
      <sz val="12"/>
      <color theme="1"/>
      <name val="Calibri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</font>
    <font>
      <b/>
      <u val="single"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70C0"/>
      </left>
      <right style="medium"/>
      <top style="medium">
        <color rgb="FF0070C0"/>
      </top>
      <bottom style="medium"/>
    </border>
    <border>
      <left style="medium"/>
      <right style="thin"/>
      <top style="medium">
        <color rgb="FF0070C0"/>
      </top>
      <bottom style="medium"/>
    </border>
    <border>
      <left/>
      <right style="thin"/>
      <top style="medium">
        <color rgb="FF0070C0"/>
      </top>
      <bottom style="medium"/>
    </border>
    <border>
      <left style="thin"/>
      <right style="thin"/>
      <top style="medium">
        <color rgb="FF0070C0"/>
      </top>
      <bottom style="medium"/>
    </border>
    <border>
      <left style="thin"/>
      <right style="medium">
        <color rgb="FF0070C0"/>
      </right>
      <top style="medium">
        <color rgb="FF0070C0"/>
      </top>
      <bottom style="medium"/>
    </border>
    <border>
      <left style="medium">
        <color rgb="FF0070C0"/>
      </left>
      <right style="medium"/>
      <top/>
      <bottom style="thin"/>
    </border>
    <border>
      <left style="medium">
        <color rgb="FF0070C0"/>
      </left>
      <right style="medium"/>
      <top style="thin"/>
      <bottom style="thin"/>
    </border>
    <border>
      <left style="medium">
        <color rgb="FF0070C0"/>
      </left>
      <right style="medium"/>
      <top style="thin"/>
      <bottom style="medium">
        <color rgb="FF0070C0"/>
      </bottom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medium"/>
      <bottom style="thin"/>
    </border>
    <border>
      <left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/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44">
      <alignment/>
      <protection/>
    </xf>
    <xf numFmtId="0" fontId="2" fillId="0" borderId="0" xfId="44" applyBorder="1">
      <alignment/>
      <protection/>
    </xf>
    <xf numFmtId="0" fontId="2" fillId="0" borderId="10" xfId="44" applyBorder="1">
      <alignment/>
      <protection/>
    </xf>
    <xf numFmtId="0" fontId="49" fillId="0" borderId="11" xfId="44" applyFont="1" applyBorder="1" applyAlignment="1">
      <alignment wrapText="1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4" fontId="5" fillId="0" borderId="0" xfId="44" applyNumberFormat="1" applyFont="1" applyBorder="1" applyAlignment="1">
      <alignment horizontal="center"/>
      <protection/>
    </xf>
    <xf numFmtId="9" fontId="5" fillId="0" borderId="0" xfId="44" applyNumberFormat="1" applyFont="1" applyBorder="1" applyAlignment="1">
      <alignment horizontal="center"/>
      <protection/>
    </xf>
    <xf numFmtId="1" fontId="2" fillId="0" borderId="23" xfId="44" applyNumberFormat="1" applyBorder="1">
      <alignment/>
      <protection/>
    </xf>
    <xf numFmtId="0" fontId="0" fillId="0" borderId="23" xfId="0" applyBorder="1" applyAlignment="1">
      <alignment/>
    </xf>
    <xf numFmtId="1" fontId="2" fillId="0" borderId="24" xfId="44" applyNumberFormat="1" applyBorder="1">
      <alignment/>
      <protection/>
    </xf>
    <xf numFmtId="0" fontId="2" fillId="0" borderId="25" xfId="45" applyBorder="1">
      <alignment/>
      <protection/>
    </xf>
    <xf numFmtId="0" fontId="2" fillId="0" borderId="26" xfId="45" applyBorder="1">
      <alignment/>
      <protection/>
    </xf>
    <xf numFmtId="1" fontId="2" fillId="0" borderId="27" xfId="44" applyNumberFormat="1" applyBorder="1">
      <alignment/>
      <protection/>
    </xf>
    <xf numFmtId="0" fontId="5" fillId="0" borderId="28" xfId="44" applyFont="1" applyBorder="1">
      <alignment/>
      <protection/>
    </xf>
    <xf numFmtId="0" fontId="5" fillId="0" borderId="25" xfId="44" applyFont="1" applyBorder="1">
      <alignment/>
      <protection/>
    </xf>
    <xf numFmtId="0" fontId="41" fillId="0" borderId="26" xfId="0" applyFont="1" applyBorder="1" applyAlignment="1">
      <alignment/>
    </xf>
    <xf numFmtId="0" fontId="2" fillId="35" borderId="29" xfId="44" applyFill="1" applyBorder="1">
      <alignment/>
      <protection/>
    </xf>
    <xf numFmtId="0" fontId="2" fillId="35" borderId="24" xfId="44" applyFill="1" applyBorder="1">
      <alignment/>
      <protection/>
    </xf>
    <xf numFmtId="0" fontId="0" fillId="35" borderId="30" xfId="0" applyFill="1" applyBorder="1" applyAlignment="1">
      <alignment/>
    </xf>
    <xf numFmtId="0" fontId="2" fillId="0" borderId="31" xfId="45" applyBorder="1">
      <alignment/>
      <protection/>
    </xf>
    <xf numFmtId="1" fontId="2" fillId="0" borderId="32" xfId="44" applyNumberFormat="1" applyBorder="1">
      <alignment/>
      <protection/>
    </xf>
    <xf numFmtId="0" fontId="2" fillId="36" borderId="33" xfId="44" applyFill="1" applyBorder="1" applyAlignment="1">
      <alignment horizontal="center" vertical="center" wrapText="1"/>
      <protection/>
    </xf>
    <xf numFmtId="0" fontId="2" fillId="36" borderId="34" xfId="44" applyFill="1" applyBorder="1" applyAlignment="1">
      <alignment horizontal="center" vertical="center" wrapText="1"/>
      <protection/>
    </xf>
    <xf numFmtId="0" fontId="51" fillId="34" borderId="0" xfId="46" applyFont="1" applyFill="1">
      <alignment/>
      <protection/>
    </xf>
    <xf numFmtId="0" fontId="2" fillId="0" borderId="0" xfId="46">
      <alignment/>
      <protection/>
    </xf>
    <xf numFmtId="0" fontId="49" fillId="34" borderId="0" xfId="46" applyFont="1" applyFill="1">
      <alignment/>
      <protection/>
    </xf>
    <xf numFmtId="0" fontId="52" fillId="34" borderId="0" xfId="0" applyFont="1" applyFill="1" applyAlignment="1">
      <alignment/>
    </xf>
    <xf numFmtId="0" fontId="2" fillId="0" borderId="0" xfId="47">
      <alignment/>
      <protection/>
    </xf>
    <xf numFmtId="14" fontId="2" fillId="0" borderId="0" xfId="47" applyNumberFormat="1">
      <alignment/>
      <protection/>
    </xf>
    <xf numFmtId="0" fontId="2" fillId="0" borderId="0" xfId="47" applyFill="1">
      <alignment/>
      <protection/>
    </xf>
    <xf numFmtId="0" fontId="3" fillId="0" borderId="0" xfId="47" applyFont="1" applyFill="1">
      <alignment/>
      <protection/>
    </xf>
    <xf numFmtId="0" fontId="2" fillId="0" borderId="0" xfId="48">
      <alignment/>
      <protection/>
    </xf>
    <xf numFmtId="0" fontId="53" fillId="34" borderId="0" xfId="47" applyFont="1" applyFill="1">
      <alignment/>
      <protection/>
    </xf>
    <xf numFmtId="0" fontId="51" fillId="34" borderId="0" xfId="47" applyFont="1" applyFill="1">
      <alignment/>
      <protection/>
    </xf>
    <xf numFmtId="0" fontId="54" fillId="34" borderId="0" xfId="47" applyFont="1" applyFill="1">
      <alignment/>
      <protection/>
    </xf>
    <xf numFmtId="0" fontId="49" fillId="34" borderId="0" xfId="47" applyFont="1" applyFill="1">
      <alignment/>
      <protection/>
    </xf>
    <xf numFmtId="0" fontId="5" fillId="34" borderId="0" xfId="48" applyFont="1" applyFill="1">
      <alignment/>
      <protection/>
    </xf>
    <xf numFmtId="0" fontId="6" fillId="34" borderId="0" xfId="48" applyFont="1" applyFill="1">
      <alignment/>
      <protection/>
    </xf>
    <xf numFmtId="0" fontId="2" fillId="0" borderId="23" xfId="48" applyFill="1" applyBorder="1" applyAlignment="1">
      <alignment/>
      <protection/>
    </xf>
    <xf numFmtId="0" fontId="2" fillId="0" borderId="35" xfId="48" applyFill="1" applyBorder="1" applyAlignment="1">
      <alignment/>
      <protection/>
    </xf>
    <xf numFmtId="0" fontId="2" fillId="0" borderId="36" xfId="48" applyFill="1" applyBorder="1" applyAlignment="1">
      <alignment/>
      <protection/>
    </xf>
    <xf numFmtId="0" fontId="2" fillId="0" borderId="37" xfId="48" applyFill="1" applyBorder="1" applyAlignment="1">
      <alignment/>
      <protection/>
    </xf>
    <xf numFmtId="0" fontId="2" fillId="0" borderId="38" xfId="48" applyFill="1" applyBorder="1" applyAlignment="1">
      <alignment/>
      <protection/>
    </xf>
    <xf numFmtId="0" fontId="2" fillId="0" borderId="39" xfId="48" applyFill="1" applyBorder="1" applyAlignment="1">
      <alignment/>
      <protection/>
    </xf>
    <xf numFmtId="0" fontId="2" fillId="0" borderId="39" xfId="48" applyBorder="1">
      <alignment/>
      <protection/>
    </xf>
    <xf numFmtId="0" fontId="2" fillId="0" borderId="40" xfId="48" applyBorder="1">
      <alignment/>
      <protection/>
    </xf>
    <xf numFmtId="0" fontId="4" fillId="37" borderId="11" xfId="48" applyFont="1" applyFill="1" applyBorder="1" applyAlignment="1">
      <alignment horizontal="center"/>
      <protection/>
    </xf>
    <xf numFmtId="0" fontId="4" fillId="37" borderId="33" xfId="48" applyFont="1" applyFill="1" applyBorder="1" applyAlignment="1">
      <alignment horizontal="center"/>
      <protection/>
    </xf>
    <xf numFmtId="0" fontId="4" fillId="37" borderId="12" xfId="48" applyFont="1" applyFill="1" applyBorder="1" applyAlignment="1">
      <alignment horizontal="center"/>
      <protection/>
    </xf>
    <xf numFmtId="0" fontId="7" fillId="34" borderId="0" xfId="48" applyFont="1" applyFill="1">
      <alignment/>
      <protection/>
    </xf>
    <xf numFmtId="0" fontId="31" fillId="34" borderId="0" xfId="0" applyFont="1" applyFill="1" applyAlignment="1">
      <alignment/>
    </xf>
    <xf numFmtId="0" fontId="2" fillId="36" borderId="41" xfId="44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49" fillId="0" borderId="42" xfId="44" applyFont="1" applyBorder="1" applyAlignment="1">
      <alignment vertical="center" wrapText="1"/>
      <protection/>
    </xf>
    <xf numFmtId="0" fontId="38" fillId="0" borderId="11" xfId="0" applyFont="1" applyBorder="1" applyAlignment="1">
      <alignment vertical="center" wrapText="1"/>
    </xf>
    <xf numFmtId="0" fontId="49" fillId="0" borderId="0" xfId="47" applyFont="1" applyFill="1">
      <alignment/>
      <protection/>
    </xf>
    <xf numFmtId="0" fontId="0" fillId="34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" fontId="2" fillId="0" borderId="39" xfId="44" applyNumberFormat="1" applyBorder="1">
      <alignment/>
      <protection/>
    </xf>
    <xf numFmtId="0" fontId="49" fillId="0" borderId="17" xfId="44" applyFont="1" applyBorder="1" applyAlignment="1">
      <alignment vertical="center" wrapText="1"/>
      <protection/>
    </xf>
    <xf numFmtId="0" fontId="49" fillId="0" borderId="43" xfId="44" applyFont="1" applyBorder="1" applyAlignment="1">
      <alignment wrapText="1"/>
      <protection/>
    </xf>
    <xf numFmtId="0" fontId="2" fillId="36" borderId="11" xfId="44" applyFill="1" applyBorder="1" applyAlignment="1">
      <alignment horizontal="center" vertical="center" wrapText="1"/>
      <protection/>
    </xf>
    <xf numFmtId="0" fontId="2" fillId="0" borderId="44" xfId="45" applyBorder="1">
      <alignment/>
      <protection/>
    </xf>
    <xf numFmtId="0" fontId="2" fillId="0" borderId="35" xfId="45" applyBorder="1">
      <alignment/>
      <protection/>
    </xf>
    <xf numFmtId="0" fontId="2" fillId="0" borderId="38" xfId="45" applyBorder="1">
      <alignment/>
      <protection/>
    </xf>
    <xf numFmtId="0" fontId="2" fillId="0" borderId="36" xfId="45" applyBorder="1">
      <alignment/>
      <protection/>
    </xf>
    <xf numFmtId="0" fontId="8" fillId="38" borderId="45" xfId="44" applyFont="1" applyFill="1" applyBorder="1" applyAlignment="1">
      <alignment horizontal="center" vertical="center" wrapText="1"/>
      <protection/>
    </xf>
    <xf numFmtId="0" fontId="8" fillId="38" borderId="46" xfId="44" applyFont="1" applyFill="1" applyBorder="1" applyAlignment="1">
      <alignment horizontal="center" vertical="center" wrapText="1"/>
      <protection/>
    </xf>
    <xf numFmtId="0" fontId="8" fillId="38" borderId="47" xfId="44" applyFont="1" applyFill="1" applyBorder="1" applyAlignment="1">
      <alignment horizontal="center" vertical="center" wrapText="1"/>
      <protection/>
    </xf>
    <xf numFmtId="0" fontId="8" fillId="38" borderId="48" xfId="44" applyFont="1" applyFill="1" applyBorder="1" applyAlignment="1">
      <alignment horizontal="center" vertical="center" wrapText="1"/>
      <protection/>
    </xf>
    <xf numFmtId="0" fontId="8" fillId="38" borderId="49" xfId="44" applyFont="1" applyFill="1" applyBorder="1" applyAlignment="1">
      <alignment horizontal="center" vertical="center" wrapText="1"/>
      <protection/>
    </xf>
    <xf numFmtId="0" fontId="2" fillId="0" borderId="50" xfId="45" applyBorder="1">
      <alignment/>
      <protection/>
    </xf>
    <xf numFmtId="0" fontId="2" fillId="0" borderId="51" xfId="45" applyBorder="1">
      <alignment/>
      <protection/>
    </xf>
    <xf numFmtId="0" fontId="2" fillId="0" borderId="52" xfId="45" applyBorder="1">
      <alignment/>
      <protection/>
    </xf>
    <xf numFmtId="0" fontId="2" fillId="0" borderId="53" xfId="45" applyBorder="1">
      <alignment/>
      <protection/>
    </xf>
    <xf numFmtId="1" fontId="2" fillId="0" borderId="29" xfId="44" applyNumberFormat="1" applyBorder="1" applyAlignment="1">
      <alignment horizontal="center"/>
      <protection/>
    </xf>
    <xf numFmtId="1" fontId="2" fillId="0" borderId="54" xfId="44" applyNumberFormat="1" applyBorder="1" applyAlignment="1">
      <alignment horizontal="center"/>
      <protection/>
    </xf>
    <xf numFmtId="2" fontId="0" fillId="0" borderId="54" xfId="0" applyNumberFormat="1" applyBorder="1" applyAlignment="1">
      <alignment horizontal="center"/>
    </xf>
    <xf numFmtId="1" fontId="2" fillId="0" borderId="24" xfId="44" applyNumberFormat="1" applyBorder="1" applyAlignment="1">
      <alignment horizontal="center"/>
      <protection/>
    </xf>
    <xf numFmtId="1" fontId="2" fillId="0" borderId="23" xfId="44" applyNumberFormat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1" fontId="2" fillId="0" borderId="32" xfId="44" applyNumberForma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" fontId="2" fillId="0" borderId="55" xfId="44" applyNumberFormat="1" applyBorder="1" applyAlignment="1">
      <alignment horizontal="center"/>
      <protection/>
    </xf>
    <xf numFmtId="1" fontId="2" fillId="0" borderId="56" xfId="44" applyNumberFormat="1" applyBorder="1" applyAlignment="1">
      <alignment horizontal="center"/>
      <protection/>
    </xf>
    <xf numFmtId="2" fontId="0" fillId="0" borderId="57" xfId="0" applyNumberFormat="1" applyBorder="1" applyAlignment="1">
      <alignment horizontal="center"/>
    </xf>
    <xf numFmtId="0" fontId="2" fillId="36" borderId="33" xfId="44" applyFont="1" applyFill="1" applyBorder="1" applyAlignment="1">
      <alignment horizontal="center" vertical="center" wrapText="1"/>
      <protection/>
    </xf>
    <xf numFmtId="166" fontId="2" fillId="0" borderId="54" xfId="44" applyNumberFormat="1" applyBorder="1" applyAlignment="1">
      <alignment horizontal="center"/>
      <protection/>
    </xf>
    <xf numFmtId="166" fontId="0" fillId="0" borderId="54" xfId="0" applyNumberFormat="1" applyBorder="1" applyAlignment="1">
      <alignment horizontal="center"/>
    </xf>
    <xf numFmtId="166" fontId="2" fillId="0" borderId="23" xfId="44" applyNumberFormat="1" applyBorder="1" applyAlignment="1">
      <alignment horizontal="center"/>
      <protection/>
    </xf>
    <xf numFmtId="166" fontId="0" fillId="0" borderId="39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2" fillId="0" borderId="56" xfId="44" applyNumberFormat="1" applyBorder="1" applyAlignment="1">
      <alignment horizontal="center"/>
      <protection/>
    </xf>
    <xf numFmtId="166" fontId="0" fillId="0" borderId="57" xfId="0" applyNumberFormat="1" applyBorder="1" applyAlignment="1">
      <alignment horizontal="center"/>
    </xf>
    <xf numFmtId="0" fontId="0" fillId="0" borderId="0" xfId="0" applyAlignment="1">
      <alignment wrapText="1"/>
    </xf>
    <xf numFmtId="11" fontId="2" fillId="0" borderId="0" xfId="47" applyNumberFormat="1">
      <alignment/>
      <protection/>
    </xf>
    <xf numFmtId="13" fontId="2" fillId="0" borderId="0" xfId="47" applyNumberFormat="1">
      <alignment/>
      <protection/>
    </xf>
    <xf numFmtId="10" fontId="2" fillId="0" borderId="0" xfId="47" applyNumberFormat="1">
      <alignment/>
      <protection/>
    </xf>
    <xf numFmtId="168" fontId="2" fillId="0" borderId="0" xfId="47" applyNumberFormat="1">
      <alignment/>
      <protection/>
    </xf>
    <xf numFmtId="20" fontId="2" fillId="0" borderId="0" xfId="47" applyNumberFormat="1">
      <alignment/>
      <protection/>
    </xf>
    <xf numFmtId="0" fontId="55" fillId="0" borderId="0" xfId="0" applyFont="1" applyBorder="1" applyAlignment="1">
      <alignment horizontal="center"/>
    </xf>
    <xf numFmtId="0" fontId="2" fillId="0" borderId="0" xfId="47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4" xfId="45"/>
    <cellStyle name="normálne 6" xfId="46"/>
    <cellStyle name="normálne 7" xfId="47"/>
    <cellStyle name="normálne 8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8515625" style="0" bestFit="1" customWidth="1"/>
    <col min="2" max="2" width="16.8515625" style="0" customWidth="1"/>
    <col min="3" max="3" width="9.7109375" style="0" customWidth="1"/>
    <col min="4" max="4" width="12.421875" style="0" customWidth="1"/>
    <col min="9" max="9" width="11.421875" style="0" customWidth="1"/>
    <col min="11" max="11" width="5.140625" style="0" customWidth="1"/>
  </cols>
  <sheetData>
    <row r="1" spans="1:22" ht="16.5" thickBot="1">
      <c r="A1" s="1"/>
      <c r="B1" s="1"/>
      <c r="C1" s="1"/>
      <c r="D1" s="1"/>
      <c r="E1" s="1"/>
      <c r="F1" s="1"/>
      <c r="G1" s="1"/>
      <c r="H1" s="1"/>
      <c r="I1" s="7" t="s">
        <v>38</v>
      </c>
      <c r="J1" s="8">
        <v>3</v>
      </c>
      <c r="L1" s="10" t="s">
        <v>42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1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43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44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>
      <c r="A4" s="3"/>
      <c r="B4" s="2"/>
      <c r="C4" s="2"/>
      <c r="D4" s="2"/>
      <c r="E4" s="2"/>
      <c r="F4" s="2"/>
      <c r="G4" s="20">
        <v>0.134</v>
      </c>
      <c r="H4" s="21">
        <v>0.04</v>
      </c>
      <c r="I4" s="21">
        <v>0.03</v>
      </c>
      <c r="J4" s="2"/>
      <c r="L4" s="16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26.25" thickBot="1">
      <c r="A5" s="37" t="s">
        <v>28</v>
      </c>
      <c r="B5" s="78"/>
      <c r="C5" s="6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34</v>
      </c>
      <c r="I5" s="103" t="s">
        <v>35</v>
      </c>
      <c r="J5" s="67" t="s">
        <v>36</v>
      </c>
      <c r="L5" s="13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>
      <c r="A6" s="34" t="s">
        <v>110</v>
      </c>
      <c r="B6" s="79" t="s">
        <v>4</v>
      </c>
      <c r="C6" s="35">
        <v>5</v>
      </c>
      <c r="D6" s="75">
        <v>150</v>
      </c>
      <c r="E6" s="75">
        <v>30</v>
      </c>
      <c r="F6" s="72">
        <f aca="true" t="shared" si="0" ref="F6:F15">D6*$J$1</f>
        <v>450</v>
      </c>
      <c r="G6" s="72">
        <f aca="true" t="shared" si="1" ref="G6:G15">F6*$G$4</f>
        <v>60.300000000000004</v>
      </c>
      <c r="H6" s="72">
        <f aca="true" t="shared" si="2" ref="H6:H15">F6*$H$4</f>
        <v>18</v>
      </c>
      <c r="I6" s="72">
        <f aca="true" t="shared" si="3" ref="I6:I15">F6*$I$4</f>
        <v>13.5</v>
      </c>
      <c r="J6" s="73">
        <f aca="true" t="shared" si="4" ref="J6:J15">F6-G6-H6-I6+E6</f>
        <v>388.2</v>
      </c>
      <c r="L6" s="13" t="s">
        <v>47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>
      <c r="A7" s="25" t="s">
        <v>111</v>
      </c>
      <c r="B7" s="80" t="s">
        <v>7</v>
      </c>
      <c r="C7" s="24">
        <v>10</v>
      </c>
      <c r="D7" s="22">
        <v>115</v>
      </c>
      <c r="E7" s="22">
        <v>0</v>
      </c>
      <c r="F7" s="72">
        <f t="shared" si="0"/>
        <v>345</v>
      </c>
      <c r="G7" s="72">
        <f t="shared" si="1"/>
        <v>46.230000000000004</v>
      </c>
      <c r="H7" s="72">
        <f t="shared" si="2"/>
        <v>13.8</v>
      </c>
      <c r="I7" s="72">
        <f t="shared" si="3"/>
        <v>10.35</v>
      </c>
      <c r="J7" s="73">
        <f t="shared" si="4"/>
        <v>274.61999999999995</v>
      </c>
      <c r="L7" s="13" t="s">
        <v>48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>
      <c r="A8" s="25" t="s">
        <v>112</v>
      </c>
      <c r="B8" s="81" t="s">
        <v>113</v>
      </c>
      <c r="C8" s="35">
        <v>15</v>
      </c>
      <c r="D8" s="22">
        <v>135</v>
      </c>
      <c r="E8" s="22">
        <v>30</v>
      </c>
      <c r="F8" s="72">
        <f t="shared" si="0"/>
        <v>405</v>
      </c>
      <c r="G8" s="72">
        <f t="shared" si="1"/>
        <v>54.27</v>
      </c>
      <c r="H8" s="72">
        <f t="shared" si="2"/>
        <v>16.2</v>
      </c>
      <c r="I8" s="72">
        <f t="shared" si="3"/>
        <v>12.15</v>
      </c>
      <c r="J8" s="73">
        <f t="shared" si="4"/>
        <v>352.38000000000005</v>
      </c>
      <c r="L8" s="13" t="s">
        <v>49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>
      <c r="A9" s="25" t="s">
        <v>114</v>
      </c>
      <c r="B9" s="80" t="s">
        <v>115</v>
      </c>
      <c r="C9" s="24">
        <v>20</v>
      </c>
      <c r="D9" s="22">
        <v>142</v>
      </c>
      <c r="E9" s="22">
        <v>30</v>
      </c>
      <c r="F9" s="72">
        <f t="shared" si="0"/>
        <v>426</v>
      </c>
      <c r="G9" s="72">
        <f t="shared" si="1"/>
        <v>57.084</v>
      </c>
      <c r="H9" s="72">
        <f t="shared" si="2"/>
        <v>17.04</v>
      </c>
      <c r="I9" s="72">
        <f t="shared" si="3"/>
        <v>12.78</v>
      </c>
      <c r="J9" s="73">
        <f t="shared" si="4"/>
        <v>369.096</v>
      </c>
      <c r="L9" s="13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>
      <c r="A10" s="25" t="s">
        <v>116</v>
      </c>
      <c r="B10" s="81" t="s">
        <v>21</v>
      </c>
      <c r="C10" s="35">
        <v>25</v>
      </c>
      <c r="D10" s="23">
        <v>125</v>
      </c>
      <c r="E10" s="23">
        <v>30</v>
      </c>
      <c r="F10" s="72">
        <f t="shared" si="0"/>
        <v>375</v>
      </c>
      <c r="G10" s="72">
        <f t="shared" si="1"/>
        <v>50.25</v>
      </c>
      <c r="H10" s="72">
        <f t="shared" si="2"/>
        <v>15</v>
      </c>
      <c r="I10" s="72">
        <f t="shared" si="3"/>
        <v>11.25</v>
      </c>
      <c r="J10" s="73">
        <f t="shared" si="4"/>
        <v>328.5</v>
      </c>
      <c r="L10" s="13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>
      <c r="A11" s="25" t="s">
        <v>117</v>
      </c>
      <c r="B11" s="80" t="s">
        <v>118</v>
      </c>
      <c r="C11" s="24">
        <v>30</v>
      </c>
      <c r="D11" s="23">
        <v>110</v>
      </c>
      <c r="E11" s="23">
        <v>0</v>
      </c>
      <c r="F11" s="72">
        <f t="shared" si="0"/>
        <v>330</v>
      </c>
      <c r="G11" s="72">
        <f t="shared" si="1"/>
        <v>44.220000000000006</v>
      </c>
      <c r="H11" s="72">
        <f t="shared" si="2"/>
        <v>13.200000000000001</v>
      </c>
      <c r="I11" s="72">
        <f t="shared" si="3"/>
        <v>9.9</v>
      </c>
      <c r="J11" s="73">
        <f t="shared" si="4"/>
        <v>262.68</v>
      </c>
      <c r="L11" s="13" t="s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>
      <c r="A12" s="25" t="s">
        <v>119</v>
      </c>
      <c r="B12" s="81" t="s">
        <v>120</v>
      </c>
      <c r="C12" s="35">
        <v>35</v>
      </c>
      <c r="D12" s="22">
        <v>112</v>
      </c>
      <c r="E12" s="22">
        <v>0</v>
      </c>
      <c r="F12" s="72">
        <f t="shared" si="0"/>
        <v>336</v>
      </c>
      <c r="G12" s="72">
        <f t="shared" si="1"/>
        <v>45.024</v>
      </c>
      <c r="H12" s="72">
        <f t="shared" si="2"/>
        <v>13.44</v>
      </c>
      <c r="I12" s="72">
        <f t="shared" si="3"/>
        <v>10.08</v>
      </c>
      <c r="J12" s="73">
        <f t="shared" si="4"/>
        <v>267.456</v>
      </c>
      <c r="L12" s="13" t="s">
        <v>108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>
      <c r="A13" s="25" t="s">
        <v>121</v>
      </c>
      <c r="B13" s="80" t="s">
        <v>122</v>
      </c>
      <c r="C13" s="24">
        <v>40</v>
      </c>
      <c r="D13" s="22">
        <v>140</v>
      </c>
      <c r="E13" s="22">
        <v>30</v>
      </c>
      <c r="F13" s="72">
        <f t="shared" si="0"/>
        <v>420</v>
      </c>
      <c r="G13" s="72">
        <f t="shared" si="1"/>
        <v>56.28</v>
      </c>
      <c r="H13" s="72">
        <f t="shared" si="2"/>
        <v>16.8</v>
      </c>
      <c r="I13" s="72">
        <f t="shared" si="3"/>
        <v>12.6</v>
      </c>
      <c r="J13" s="73">
        <f t="shared" si="4"/>
        <v>364.32</v>
      </c>
      <c r="L13" s="13" t="s">
        <v>52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>
      <c r="A14" s="25" t="s">
        <v>123</v>
      </c>
      <c r="B14" s="81" t="s">
        <v>124</v>
      </c>
      <c r="C14" s="35">
        <v>45</v>
      </c>
      <c r="D14" s="22">
        <v>147</v>
      </c>
      <c r="E14" s="22">
        <v>30</v>
      </c>
      <c r="F14" s="72">
        <f t="shared" si="0"/>
        <v>441</v>
      </c>
      <c r="G14" s="72">
        <f t="shared" si="1"/>
        <v>59.094</v>
      </c>
      <c r="H14" s="72">
        <f t="shared" si="2"/>
        <v>17.64</v>
      </c>
      <c r="I14" s="72">
        <f t="shared" si="3"/>
        <v>13.229999999999999</v>
      </c>
      <c r="J14" s="73">
        <f t="shared" si="4"/>
        <v>381.036</v>
      </c>
      <c r="L14" s="13" t="s">
        <v>109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>
      <c r="A15" s="26" t="s">
        <v>125</v>
      </c>
      <c r="B15" s="82" t="s">
        <v>126</v>
      </c>
      <c r="C15" s="24">
        <v>50</v>
      </c>
      <c r="D15" s="27">
        <v>100</v>
      </c>
      <c r="E15" s="27">
        <v>0</v>
      </c>
      <c r="F15" s="72">
        <f t="shared" si="0"/>
        <v>300</v>
      </c>
      <c r="G15" s="72">
        <f t="shared" si="1"/>
        <v>40.2</v>
      </c>
      <c r="H15" s="72">
        <f t="shared" si="2"/>
        <v>12</v>
      </c>
      <c r="I15" s="72">
        <f t="shared" si="3"/>
        <v>9</v>
      </c>
      <c r="J15" s="73">
        <f t="shared" si="4"/>
        <v>238.8</v>
      </c>
      <c r="L15" s="13" t="s">
        <v>106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3:22" ht="15">
      <c r="C16" s="28" t="s">
        <v>0</v>
      </c>
      <c r="D16" s="31">
        <f aca="true" t="shared" si="5" ref="D16:J16">MIN(D6:D15)</f>
        <v>100</v>
      </c>
      <c r="E16" s="31">
        <f t="shared" si="5"/>
        <v>0</v>
      </c>
      <c r="F16" s="31">
        <f t="shared" si="5"/>
        <v>300</v>
      </c>
      <c r="G16" s="31">
        <f t="shared" si="5"/>
        <v>40.2</v>
      </c>
      <c r="H16" s="31">
        <f t="shared" si="5"/>
        <v>12</v>
      </c>
      <c r="I16" s="31">
        <f t="shared" si="5"/>
        <v>9</v>
      </c>
      <c r="J16" s="31">
        <f t="shared" si="5"/>
        <v>238.8</v>
      </c>
      <c r="L16" s="13" t="s">
        <v>53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3:22" ht="15.75" thickBot="1">
      <c r="C17" s="29" t="s">
        <v>1</v>
      </c>
      <c r="D17" s="32">
        <f aca="true" t="shared" si="6" ref="D17:J17">MAX(D6:D15)</f>
        <v>150</v>
      </c>
      <c r="E17" s="32">
        <f t="shared" si="6"/>
        <v>30</v>
      </c>
      <c r="F17" s="32">
        <f t="shared" si="6"/>
        <v>450</v>
      </c>
      <c r="G17" s="32">
        <f t="shared" si="6"/>
        <v>60.300000000000004</v>
      </c>
      <c r="H17" s="32">
        <f t="shared" si="6"/>
        <v>18</v>
      </c>
      <c r="I17" s="32">
        <f t="shared" si="6"/>
        <v>13.5</v>
      </c>
      <c r="J17" s="32">
        <f t="shared" si="6"/>
        <v>388.2</v>
      </c>
      <c r="L17" s="17" t="s">
        <v>139</v>
      </c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3:10" ht="15.75" thickBot="1">
      <c r="C18" s="30" t="s">
        <v>37</v>
      </c>
      <c r="D18" s="33">
        <f aca="true" t="shared" si="7" ref="D18:J18">AVERAGE(D6:D15)</f>
        <v>127.6</v>
      </c>
      <c r="E18" s="33">
        <f t="shared" si="7"/>
        <v>18</v>
      </c>
      <c r="F18" s="33">
        <f t="shared" si="7"/>
        <v>382.8</v>
      </c>
      <c r="G18" s="33">
        <f t="shared" si="7"/>
        <v>51.2952</v>
      </c>
      <c r="H18" s="33">
        <f t="shared" si="7"/>
        <v>15.312000000000001</v>
      </c>
      <c r="I18" s="33">
        <f t="shared" si="7"/>
        <v>11.484</v>
      </c>
      <c r="J18" s="33">
        <f t="shared" si="7"/>
        <v>322.70880000000005</v>
      </c>
    </row>
    <row r="19" spans="7:10" ht="15" customHeight="1" thickBot="1">
      <c r="G19" s="1"/>
      <c r="H19" s="1"/>
      <c r="I19" s="1"/>
      <c r="J19" s="1"/>
    </row>
    <row r="20" spans="1:6" ht="39" thickBot="1">
      <c r="A20" s="68" t="s">
        <v>39</v>
      </c>
      <c r="B20" s="76"/>
      <c r="C20" s="6">
        <f>COUNTIF(E6:E15,30)</f>
        <v>6</v>
      </c>
      <c r="E20" s="69" t="s">
        <v>40</v>
      </c>
      <c r="F20" s="74">
        <f>SUM(J6:J15)</f>
        <v>3227.0880000000006</v>
      </c>
    </row>
    <row r="21" spans="1:3" ht="27" thickBot="1">
      <c r="A21" s="4" t="s">
        <v>41</v>
      </c>
      <c r="B21" s="77"/>
      <c r="C21" s="5">
        <f>SUMIF(F6:F15,"&gt;400")</f>
        <v>2142</v>
      </c>
    </row>
  </sheetData>
  <sheetProtection/>
  <conditionalFormatting sqref="D6:D15">
    <cfRule type="dataBar" priority="1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{d8d81716-8660-4610-85f7-45786d2e2653}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d81716-8660-4610-85f7-45786d2e2653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"/>
  <sheetViews>
    <sheetView zoomScalePageLayoutView="0" workbookViewId="0" topLeftCell="A1">
      <selection activeCell="C19" sqref="C19"/>
    </sheetView>
  </sheetViews>
  <sheetFormatPr defaultColWidth="9.140625" defaultRowHeight="15"/>
  <cols>
    <col min="9" max="9" width="13.00390625" style="0" customWidth="1"/>
    <col min="19" max="19" width="17.57421875" style="0" customWidth="1"/>
  </cols>
  <sheetData>
    <row r="1" spans="11:19" ht="15.75">
      <c r="K1" s="10" t="s">
        <v>42</v>
      </c>
      <c r="L1" s="11"/>
      <c r="M1" s="11"/>
      <c r="N1" s="11"/>
      <c r="O1" s="11"/>
      <c r="P1" s="11"/>
      <c r="Q1" s="11"/>
      <c r="R1" s="11"/>
      <c r="S1" s="12"/>
    </row>
    <row r="2" spans="1:19" ht="16.5" thickBo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K2" s="13" t="s">
        <v>54</v>
      </c>
      <c r="L2" s="14"/>
      <c r="M2" s="14"/>
      <c r="N2" s="14"/>
      <c r="O2" s="14"/>
      <c r="P2" s="14"/>
      <c r="Q2" s="14"/>
      <c r="R2" s="14"/>
      <c r="S2" s="15"/>
    </row>
    <row r="3" spans="1:19" ht="39" thickBot="1">
      <c r="A3" s="83" t="s">
        <v>28</v>
      </c>
      <c r="B3" s="84"/>
      <c r="C3" s="85" t="s">
        <v>29</v>
      </c>
      <c r="D3" s="86" t="s">
        <v>30</v>
      </c>
      <c r="E3" s="86" t="s">
        <v>31</v>
      </c>
      <c r="F3" s="86" t="s">
        <v>32</v>
      </c>
      <c r="G3" s="86" t="s">
        <v>33</v>
      </c>
      <c r="H3" s="86" t="s">
        <v>34</v>
      </c>
      <c r="I3" s="87" t="s">
        <v>35</v>
      </c>
      <c r="K3" s="13" t="s">
        <v>55</v>
      </c>
      <c r="L3" s="14"/>
      <c r="M3" s="14"/>
      <c r="N3" s="14"/>
      <c r="O3" s="14"/>
      <c r="P3" s="14"/>
      <c r="Q3" s="14"/>
      <c r="R3" s="14"/>
      <c r="S3" s="15"/>
    </row>
    <row r="4" spans="1:19" ht="15.75" thickBot="1">
      <c r="A4" s="88" t="s">
        <v>110</v>
      </c>
      <c r="B4" s="79" t="s">
        <v>4</v>
      </c>
      <c r="C4" s="92">
        <v>5</v>
      </c>
      <c r="D4" s="93">
        <v>150</v>
      </c>
      <c r="E4" s="104">
        <v>30</v>
      </c>
      <c r="F4" s="105">
        <v>450</v>
      </c>
      <c r="G4" s="94">
        <v>60.300000000000004</v>
      </c>
      <c r="H4" s="94">
        <v>18</v>
      </c>
      <c r="I4" s="85">
        <v>13.5</v>
      </c>
      <c r="K4" s="13" t="s">
        <v>56</v>
      </c>
      <c r="L4" s="14"/>
      <c r="M4" s="14"/>
      <c r="N4" s="14"/>
      <c r="O4" s="14"/>
      <c r="P4" s="14"/>
      <c r="Q4" s="14"/>
      <c r="R4" s="14"/>
      <c r="S4" s="15"/>
    </row>
    <row r="5" spans="1:19" ht="15.75" thickBot="1">
      <c r="A5" s="89" t="s">
        <v>111</v>
      </c>
      <c r="B5" s="80" t="s">
        <v>7</v>
      </c>
      <c r="C5" s="95">
        <v>10</v>
      </c>
      <c r="D5" s="96">
        <v>115</v>
      </c>
      <c r="E5" s="106">
        <v>0</v>
      </c>
      <c r="F5" s="107">
        <v>345</v>
      </c>
      <c r="G5" s="97">
        <v>46.230000000000004</v>
      </c>
      <c r="H5" s="97">
        <v>13.8</v>
      </c>
      <c r="I5" s="85">
        <v>10.35</v>
      </c>
      <c r="K5" s="13" t="s">
        <v>57</v>
      </c>
      <c r="L5" s="14"/>
      <c r="M5" s="14"/>
      <c r="N5" s="14"/>
      <c r="O5" s="14"/>
      <c r="P5" s="14"/>
      <c r="Q5" s="14"/>
      <c r="R5" s="14"/>
      <c r="S5" s="15"/>
    </row>
    <row r="6" spans="1:19" ht="15.75" thickBot="1">
      <c r="A6" s="89" t="s">
        <v>112</v>
      </c>
      <c r="B6" s="81" t="s">
        <v>113</v>
      </c>
      <c r="C6" s="98">
        <v>15</v>
      </c>
      <c r="D6" s="96">
        <v>135</v>
      </c>
      <c r="E6" s="106">
        <v>30</v>
      </c>
      <c r="F6" s="107">
        <v>405</v>
      </c>
      <c r="G6" s="97">
        <v>54.27</v>
      </c>
      <c r="H6" s="97">
        <v>16.2</v>
      </c>
      <c r="I6" s="85">
        <v>12.15</v>
      </c>
      <c r="K6" s="13" t="s">
        <v>58</v>
      </c>
      <c r="L6" s="14"/>
      <c r="M6" s="14"/>
      <c r="N6" s="14"/>
      <c r="O6" s="14"/>
      <c r="P6" s="14"/>
      <c r="Q6" s="14"/>
      <c r="R6" s="14"/>
      <c r="S6" s="15"/>
    </row>
    <row r="7" spans="1:19" ht="15.75" thickBot="1">
      <c r="A7" s="89" t="s">
        <v>114</v>
      </c>
      <c r="B7" s="80" t="s">
        <v>115</v>
      </c>
      <c r="C7" s="95">
        <v>20</v>
      </c>
      <c r="D7" s="96">
        <v>142</v>
      </c>
      <c r="E7" s="106">
        <v>30</v>
      </c>
      <c r="F7" s="107">
        <v>426</v>
      </c>
      <c r="G7" s="97">
        <v>57.084</v>
      </c>
      <c r="H7" s="97">
        <v>17.04</v>
      </c>
      <c r="I7" s="85">
        <v>12.78</v>
      </c>
      <c r="K7" s="13" t="s">
        <v>128</v>
      </c>
      <c r="L7" s="14"/>
      <c r="M7" s="14"/>
      <c r="N7" s="14"/>
      <c r="O7" s="14"/>
      <c r="P7" s="14"/>
      <c r="Q7" s="14"/>
      <c r="R7" s="14"/>
      <c r="S7" s="15"/>
    </row>
    <row r="8" spans="1:19" ht="15.75" thickBot="1">
      <c r="A8" s="89" t="s">
        <v>116</v>
      </c>
      <c r="B8" s="81" t="s">
        <v>21</v>
      </c>
      <c r="C8" s="98">
        <v>25</v>
      </c>
      <c r="D8" s="99">
        <v>125</v>
      </c>
      <c r="E8" s="108">
        <v>30</v>
      </c>
      <c r="F8" s="107">
        <v>375</v>
      </c>
      <c r="G8" s="97">
        <v>50.25</v>
      </c>
      <c r="H8" s="97">
        <v>15</v>
      </c>
      <c r="I8" s="85">
        <v>11.25</v>
      </c>
      <c r="K8" s="13" t="s">
        <v>129</v>
      </c>
      <c r="L8" s="14"/>
      <c r="M8" s="14"/>
      <c r="N8" s="14"/>
      <c r="O8" s="14"/>
      <c r="P8" s="14"/>
      <c r="Q8" s="14"/>
      <c r="R8" s="14"/>
      <c r="S8" s="15"/>
    </row>
    <row r="9" spans="1:19" ht="15.75" thickBot="1">
      <c r="A9" s="89" t="s">
        <v>117</v>
      </c>
      <c r="B9" s="80" t="s">
        <v>118</v>
      </c>
      <c r="C9" s="95">
        <v>30</v>
      </c>
      <c r="D9" s="99">
        <v>110</v>
      </c>
      <c r="E9" s="108">
        <v>0</v>
      </c>
      <c r="F9" s="107">
        <v>330</v>
      </c>
      <c r="G9" s="97">
        <v>44.220000000000006</v>
      </c>
      <c r="H9" s="97">
        <v>13.200000000000001</v>
      </c>
      <c r="I9" s="85">
        <v>9.9</v>
      </c>
      <c r="K9" s="13" t="s">
        <v>59</v>
      </c>
      <c r="L9" s="14"/>
      <c r="M9" s="14"/>
      <c r="N9" s="14"/>
      <c r="O9" s="14"/>
      <c r="P9" s="14"/>
      <c r="Q9" s="14"/>
      <c r="R9" s="14"/>
      <c r="S9" s="15"/>
    </row>
    <row r="10" spans="1:19" ht="15.75" thickBot="1">
      <c r="A10" s="89" t="s">
        <v>119</v>
      </c>
      <c r="B10" s="81" t="s">
        <v>120</v>
      </c>
      <c r="C10" s="98">
        <v>35</v>
      </c>
      <c r="D10" s="96">
        <v>112</v>
      </c>
      <c r="E10" s="106">
        <v>0</v>
      </c>
      <c r="F10" s="107">
        <v>336</v>
      </c>
      <c r="G10" s="97">
        <v>45.024</v>
      </c>
      <c r="H10" s="97">
        <v>13.44</v>
      </c>
      <c r="I10" s="85">
        <v>10.08</v>
      </c>
      <c r="K10" s="13" t="s">
        <v>60</v>
      </c>
      <c r="L10" s="14"/>
      <c r="M10" s="14"/>
      <c r="N10" s="14"/>
      <c r="O10" s="14"/>
      <c r="P10" s="14"/>
      <c r="Q10" s="14"/>
      <c r="R10" s="14"/>
      <c r="S10" s="15"/>
    </row>
    <row r="11" spans="1:19" ht="15.75" thickBot="1">
      <c r="A11" s="89" t="s">
        <v>121</v>
      </c>
      <c r="B11" s="80" t="s">
        <v>122</v>
      </c>
      <c r="C11" s="95">
        <v>40</v>
      </c>
      <c r="D11" s="96">
        <v>140</v>
      </c>
      <c r="E11" s="106">
        <v>30</v>
      </c>
      <c r="F11" s="107">
        <v>420</v>
      </c>
      <c r="G11" s="97">
        <v>56.28</v>
      </c>
      <c r="H11" s="97">
        <v>16.8</v>
      </c>
      <c r="I11" s="85">
        <v>12.6</v>
      </c>
      <c r="K11" s="17" t="s">
        <v>61</v>
      </c>
      <c r="L11" s="18"/>
      <c r="M11" s="18"/>
      <c r="N11" s="18"/>
      <c r="O11" s="18"/>
      <c r="P11" s="18"/>
      <c r="Q11" s="18"/>
      <c r="R11" s="18"/>
      <c r="S11" s="19"/>
    </row>
    <row r="12" spans="1:9" ht="15.75" thickBot="1">
      <c r="A12" s="89" t="s">
        <v>123</v>
      </c>
      <c r="B12" s="81" t="s">
        <v>124</v>
      </c>
      <c r="C12" s="98">
        <v>45</v>
      </c>
      <c r="D12" s="96">
        <v>147</v>
      </c>
      <c r="E12" s="106">
        <v>30</v>
      </c>
      <c r="F12" s="107">
        <v>441</v>
      </c>
      <c r="G12" s="97">
        <v>59.094</v>
      </c>
      <c r="H12" s="97">
        <v>17.64</v>
      </c>
      <c r="I12" s="85">
        <v>13.229999999999999</v>
      </c>
    </row>
    <row r="13" spans="1:9" ht="15.75" thickBot="1">
      <c r="A13" s="90" t="s">
        <v>125</v>
      </c>
      <c r="B13" s="91" t="s">
        <v>126</v>
      </c>
      <c r="C13" s="100">
        <v>50</v>
      </c>
      <c r="D13" s="101">
        <v>100</v>
      </c>
      <c r="E13" s="109">
        <v>0</v>
      </c>
      <c r="F13" s="110">
        <v>300</v>
      </c>
      <c r="G13" s="102">
        <v>40.2</v>
      </c>
      <c r="H13" s="102">
        <v>12</v>
      </c>
      <c r="I13" s="85">
        <v>9</v>
      </c>
    </row>
  </sheetData>
  <sheetProtection/>
  <mergeCells count="1">
    <mergeCell ref="A2:I2"/>
  </mergeCells>
  <conditionalFormatting sqref="D4:D13">
    <cfRule type="cellIs" priority="1" dxfId="1" operator="lessThanOrEqual" stopIfTrue="1">
      <formula>125</formula>
    </cfRule>
    <cfRule type="dataBar" priority="2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{3a34ef58-8b79-4d65-8ab2-71fd4f3d3a8a}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>
            <xm:f>125</xm:f>
            <x14:dxf>
              <fill>
                <patternFill>
                  <bgColor rgb="FFFF0000"/>
                </patternFill>
              </fill>
            </x14:dxf>
          </x14:cfRule>
          <x14:cfRule type="dataBar" id="{3a34ef58-8b79-4d65-8ab2-71fd4f3d3a8a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/>
          </x14:cfRule>
          <xm:sqref>D4:D13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8" ht="15.75">
      <c r="A1" s="38" t="s">
        <v>62</v>
      </c>
      <c r="B1" s="40"/>
      <c r="C1" s="40"/>
      <c r="D1" s="40"/>
      <c r="E1" s="40"/>
      <c r="F1" s="40"/>
      <c r="G1" s="40"/>
      <c r="H1" s="41"/>
    </row>
    <row r="2" spans="1:9" ht="15">
      <c r="A2" s="40" t="s">
        <v>63</v>
      </c>
      <c r="B2" s="40"/>
      <c r="C2" s="40"/>
      <c r="D2" s="40"/>
      <c r="E2" s="40"/>
      <c r="F2" s="40"/>
      <c r="G2" s="40"/>
      <c r="H2" s="41"/>
      <c r="I2" s="9">
        <v>210</v>
      </c>
    </row>
    <row r="3" spans="1:9" ht="15">
      <c r="A3" s="40" t="s">
        <v>64</v>
      </c>
      <c r="B3" s="40"/>
      <c r="C3" s="40"/>
      <c r="D3" s="40"/>
      <c r="E3" s="40"/>
      <c r="F3" s="40"/>
      <c r="G3" s="40"/>
      <c r="H3" s="41"/>
      <c r="I3" s="9">
        <v>30</v>
      </c>
    </row>
    <row r="4" spans="1:9" ht="15">
      <c r="A4" s="40" t="s">
        <v>65</v>
      </c>
      <c r="B4" s="40"/>
      <c r="C4" s="40"/>
      <c r="D4" s="40"/>
      <c r="E4" s="40"/>
      <c r="F4" s="40"/>
      <c r="G4" s="40"/>
      <c r="H4" s="41"/>
      <c r="I4" s="9">
        <v>400</v>
      </c>
    </row>
    <row r="5" spans="1:9" ht="15">
      <c r="A5" s="40" t="s">
        <v>66</v>
      </c>
      <c r="B5" s="40"/>
      <c r="C5" s="40"/>
      <c r="D5" s="40"/>
      <c r="E5" s="40"/>
      <c r="F5" s="40"/>
      <c r="G5" s="40"/>
      <c r="H5" s="41"/>
      <c r="I5" s="9">
        <v>1000</v>
      </c>
    </row>
    <row r="6" spans="1:8" ht="15">
      <c r="A6" s="40" t="s">
        <v>67</v>
      </c>
      <c r="B6" s="40"/>
      <c r="C6" s="40"/>
      <c r="D6" s="40"/>
      <c r="E6" s="40"/>
      <c r="F6" s="40"/>
      <c r="G6" s="40"/>
      <c r="H6" s="41"/>
    </row>
    <row r="7" spans="2:8" ht="30">
      <c r="B7" s="111" t="s">
        <v>130</v>
      </c>
      <c r="D7" s="111" t="s">
        <v>130</v>
      </c>
      <c r="F7" s="111" t="s">
        <v>130</v>
      </c>
      <c r="H7" s="111" t="s">
        <v>130</v>
      </c>
    </row>
    <row r="8" spans="1:8" ht="15">
      <c r="A8" s="39">
        <v>460</v>
      </c>
      <c r="B8" s="39">
        <v>250</v>
      </c>
      <c r="C8" s="39">
        <v>90</v>
      </c>
      <c r="D8" s="39">
        <v>3</v>
      </c>
      <c r="E8" s="39">
        <v>900</v>
      </c>
      <c r="F8" s="39">
        <v>1300</v>
      </c>
      <c r="G8" s="39">
        <v>40</v>
      </c>
      <c r="H8" s="39">
        <v>40000</v>
      </c>
    </row>
    <row r="9" spans="1:8" ht="15">
      <c r="A9" s="39">
        <v>670</v>
      </c>
      <c r="B9" s="39">
        <v>460</v>
      </c>
      <c r="C9" s="39">
        <v>150</v>
      </c>
      <c r="D9" s="39">
        <v>5</v>
      </c>
      <c r="E9" s="39">
        <v>2000</v>
      </c>
      <c r="F9" s="39">
        <v>2400</v>
      </c>
      <c r="G9" s="39">
        <v>30</v>
      </c>
      <c r="H9" s="39">
        <v>30000</v>
      </c>
    </row>
    <row r="10" spans="1:8" ht="15">
      <c r="A10" s="39">
        <v>560</v>
      </c>
      <c r="B10" s="39">
        <v>350</v>
      </c>
      <c r="C10" s="39">
        <v>60</v>
      </c>
      <c r="D10" s="39">
        <v>2</v>
      </c>
      <c r="E10" s="39">
        <v>1200</v>
      </c>
      <c r="F10" s="39">
        <v>1600</v>
      </c>
      <c r="G10" s="39">
        <v>45</v>
      </c>
      <c r="H10" s="39">
        <v>45000</v>
      </c>
    </row>
    <row r="11" spans="1:8" ht="15">
      <c r="A11" s="39">
        <v>480</v>
      </c>
      <c r="B11" s="39">
        <v>270</v>
      </c>
      <c r="C11" s="39">
        <v>120</v>
      </c>
      <c r="D11" s="39">
        <v>4</v>
      </c>
      <c r="E11" s="39">
        <v>1900</v>
      </c>
      <c r="F11" s="39">
        <v>2300</v>
      </c>
      <c r="G11" s="39">
        <v>65</v>
      </c>
      <c r="H11" s="39">
        <v>65000</v>
      </c>
    </row>
    <row r="12" spans="1:8" ht="15">
      <c r="A12" s="39">
        <v>640</v>
      </c>
      <c r="B12" s="39">
        <v>430</v>
      </c>
      <c r="C12" s="39">
        <v>90</v>
      </c>
      <c r="D12" s="39">
        <v>3</v>
      </c>
      <c r="E12" s="39">
        <v>2400</v>
      </c>
      <c r="F12" s="39">
        <v>2800</v>
      </c>
      <c r="G12" s="39">
        <v>54</v>
      </c>
      <c r="H12" s="39">
        <v>54000</v>
      </c>
    </row>
    <row r="13" spans="1:8" ht="15">
      <c r="A13" s="39">
        <v>730</v>
      </c>
      <c r="B13" s="39">
        <v>520</v>
      </c>
      <c r="C13" s="39">
        <v>210</v>
      </c>
      <c r="D13" s="39">
        <v>7</v>
      </c>
      <c r="E13" s="39">
        <v>1200</v>
      </c>
      <c r="F13" s="39">
        <v>1600</v>
      </c>
      <c r="G13" s="39">
        <v>43</v>
      </c>
      <c r="H13" s="39">
        <v>43000</v>
      </c>
    </row>
    <row r="14" spans="1:8" ht="15">
      <c r="A14" s="39">
        <v>840</v>
      </c>
      <c r="B14" s="39">
        <v>630</v>
      </c>
      <c r="C14" s="39">
        <v>60</v>
      </c>
      <c r="D14" s="39">
        <v>2</v>
      </c>
      <c r="E14" s="39">
        <v>1700</v>
      </c>
      <c r="F14" s="39">
        <v>2100</v>
      </c>
      <c r="G14" s="39">
        <v>62</v>
      </c>
      <c r="H14" s="39">
        <v>62000</v>
      </c>
    </row>
    <row r="15" spans="1:8" ht="15">
      <c r="A15" s="39">
        <v>990</v>
      </c>
      <c r="B15" s="39">
        <v>780</v>
      </c>
      <c r="C15" s="39">
        <v>120</v>
      </c>
      <c r="D15" s="39">
        <v>4</v>
      </c>
      <c r="E15" s="39">
        <v>2100</v>
      </c>
      <c r="F15" s="39">
        <v>2500</v>
      </c>
      <c r="G15" s="39">
        <v>76</v>
      </c>
      <c r="H15" s="39">
        <v>76000</v>
      </c>
    </row>
    <row r="16" spans="1:8" ht="15">
      <c r="A16" s="39">
        <v>850</v>
      </c>
      <c r="B16" s="39">
        <v>640</v>
      </c>
      <c r="C16" s="39">
        <v>180</v>
      </c>
      <c r="D16" s="39">
        <v>6</v>
      </c>
      <c r="E16" s="39">
        <v>1100</v>
      </c>
      <c r="F16" s="39">
        <v>1500</v>
      </c>
      <c r="G16" s="39">
        <v>84</v>
      </c>
      <c r="H16" s="39">
        <v>84000</v>
      </c>
    </row>
    <row r="17" spans="1:8" ht="15">
      <c r="A17" s="39">
        <v>820</v>
      </c>
      <c r="B17" s="39">
        <v>610</v>
      </c>
      <c r="C17" s="39">
        <v>150</v>
      </c>
      <c r="D17" s="39">
        <v>5</v>
      </c>
      <c r="E17" s="39">
        <v>1300</v>
      </c>
      <c r="F17" s="39">
        <v>1700</v>
      </c>
      <c r="G17" s="39">
        <v>15</v>
      </c>
      <c r="H17" s="39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I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3.28125" style="0" customWidth="1"/>
    <col min="4" max="4" width="24.140625" style="0" customWidth="1"/>
    <col min="5" max="5" width="13.7109375" style="0" customWidth="1"/>
    <col min="6" max="6" width="14.140625" style="0" customWidth="1"/>
    <col min="7" max="7" width="15.7109375" style="0" customWidth="1"/>
    <col min="8" max="8" width="18.28125" style="0" customWidth="1"/>
  </cols>
  <sheetData>
    <row r="2" spans="1:9" ht="15.75">
      <c r="A2" s="47" t="s">
        <v>68</v>
      </c>
      <c r="B2" s="48"/>
      <c r="C2" s="48"/>
      <c r="D2" s="48"/>
      <c r="E2" s="49"/>
      <c r="F2" s="49"/>
      <c r="G2" s="49"/>
      <c r="H2" s="49"/>
      <c r="I2" s="44"/>
    </row>
    <row r="3" spans="1:9" ht="15">
      <c r="A3" s="50" t="s">
        <v>69</v>
      </c>
      <c r="B3" s="50"/>
      <c r="C3" s="50"/>
      <c r="D3" s="50" t="s">
        <v>71</v>
      </c>
      <c r="E3" s="50"/>
      <c r="F3" s="50" t="s">
        <v>73</v>
      </c>
      <c r="G3" s="50"/>
      <c r="H3" s="50" t="s">
        <v>74</v>
      </c>
      <c r="I3" s="45"/>
    </row>
    <row r="4" spans="1:9" ht="15">
      <c r="A4" s="50" t="s">
        <v>70</v>
      </c>
      <c r="B4" s="50"/>
      <c r="C4" s="50"/>
      <c r="D4" s="50" t="s">
        <v>72</v>
      </c>
      <c r="E4" s="50"/>
      <c r="F4" s="50"/>
      <c r="G4" s="50"/>
      <c r="H4" s="50" t="s">
        <v>75</v>
      </c>
      <c r="I4" s="45"/>
    </row>
    <row r="6" spans="1:9" ht="15">
      <c r="A6" s="112">
        <v>10002555</v>
      </c>
      <c r="B6" s="42"/>
      <c r="C6" s="42"/>
      <c r="D6" s="113">
        <v>0.12</v>
      </c>
      <c r="E6" s="42"/>
      <c r="F6" s="114">
        <v>0.16</v>
      </c>
      <c r="G6" s="42"/>
      <c r="H6" s="115">
        <v>40219</v>
      </c>
      <c r="I6" s="42"/>
    </row>
    <row r="7" spans="1:9" ht="15">
      <c r="A7" s="112">
        <v>5260000</v>
      </c>
      <c r="B7" s="42"/>
      <c r="C7" s="42"/>
      <c r="D7" s="113">
        <v>0.456</v>
      </c>
      <c r="E7" s="42"/>
      <c r="F7" s="114">
        <v>0.21</v>
      </c>
      <c r="G7" s="42"/>
      <c r="H7" s="115">
        <v>40658</v>
      </c>
      <c r="I7" s="42"/>
    </row>
    <row r="8" spans="1:9" ht="15">
      <c r="A8" s="112">
        <v>0.3554666</v>
      </c>
      <c r="B8" s="42"/>
      <c r="C8" s="42"/>
      <c r="D8" s="113">
        <v>0.0358</v>
      </c>
      <c r="E8" s="42"/>
      <c r="F8" s="114">
        <v>0.37</v>
      </c>
      <c r="G8" s="42"/>
      <c r="H8" s="115">
        <v>40850</v>
      </c>
      <c r="I8" s="42"/>
    </row>
    <row r="9" spans="1:9" ht="15">
      <c r="A9" s="112">
        <v>0.000795</v>
      </c>
      <c r="B9" s="42"/>
      <c r="C9" s="42"/>
      <c r="D9" s="113">
        <v>1.33</v>
      </c>
      <c r="E9" s="42"/>
      <c r="F9" s="114">
        <v>0.26</v>
      </c>
      <c r="G9" s="42"/>
      <c r="H9" s="115">
        <v>40668</v>
      </c>
      <c r="I9" s="42"/>
    </row>
    <row r="12" spans="1:9" ht="15.75">
      <c r="A12" s="47" t="s">
        <v>76</v>
      </c>
      <c r="B12" s="50"/>
      <c r="C12" s="50"/>
      <c r="D12" s="50"/>
      <c r="E12" s="50"/>
      <c r="F12" s="50"/>
      <c r="G12" s="70"/>
      <c r="H12" s="70"/>
      <c r="I12" s="42"/>
    </row>
    <row r="13" spans="1:9" ht="15">
      <c r="A13" s="50"/>
      <c r="B13" s="50"/>
      <c r="C13" s="50"/>
      <c r="D13" s="50"/>
      <c r="E13" s="50"/>
      <c r="F13" s="50"/>
      <c r="G13" s="70"/>
      <c r="H13" s="70"/>
      <c r="I13" s="42"/>
    </row>
    <row r="14" spans="1:9" ht="15">
      <c r="A14" s="50" t="s">
        <v>77</v>
      </c>
      <c r="B14" s="50"/>
      <c r="C14" s="50"/>
      <c r="D14" s="50"/>
      <c r="E14" s="50"/>
      <c r="F14" s="50"/>
      <c r="G14" s="70"/>
      <c r="H14" s="70"/>
      <c r="I14" s="42"/>
    </row>
    <row r="15" spans="1:9" ht="15">
      <c r="A15" s="50" t="s">
        <v>79</v>
      </c>
      <c r="B15" s="50"/>
      <c r="C15" s="50"/>
      <c r="D15" s="50"/>
      <c r="E15" s="50"/>
      <c r="F15" s="50"/>
      <c r="G15" s="70"/>
      <c r="H15" s="70"/>
      <c r="I15" s="42"/>
    </row>
    <row r="16" spans="1:9" ht="15">
      <c r="A16" s="50" t="s">
        <v>78</v>
      </c>
      <c r="B16" s="50"/>
      <c r="C16" s="50"/>
      <c r="D16" s="50"/>
      <c r="E16" s="50"/>
      <c r="F16" s="50"/>
      <c r="G16" s="70"/>
      <c r="H16" s="70"/>
      <c r="I16" s="42"/>
    </row>
    <row r="17" spans="1:8" ht="15">
      <c r="A17" s="50" t="s">
        <v>80</v>
      </c>
      <c r="B17" s="50"/>
      <c r="C17" s="50"/>
      <c r="D17" s="50"/>
      <c r="E17" s="50"/>
      <c r="F17" s="50"/>
      <c r="G17" s="70"/>
      <c r="H17" s="70"/>
    </row>
    <row r="18" spans="1:8" ht="15">
      <c r="A18" s="50" t="s">
        <v>81</v>
      </c>
      <c r="B18" s="50"/>
      <c r="C18" s="50"/>
      <c r="D18" s="50"/>
      <c r="E18" s="50"/>
      <c r="F18" s="50"/>
      <c r="G18" s="70"/>
      <c r="H18" s="70"/>
    </row>
    <row r="20" spans="1:8" ht="15">
      <c r="A20" s="42">
        <v>2000</v>
      </c>
      <c r="B20" s="42"/>
      <c r="C20" s="43">
        <v>40544</v>
      </c>
      <c r="D20" s="42"/>
      <c r="E20" s="116">
        <v>0.375</v>
      </c>
      <c r="F20" s="42"/>
      <c r="G20" s="42" t="s">
        <v>131</v>
      </c>
      <c r="H20" s="118" t="s">
        <v>140</v>
      </c>
    </row>
    <row r="21" spans="1:8" ht="15">
      <c r="A21" s="42">
        <v>1900</v>
      </c>
      <c r="B21" s="42"/>
      <c r="C21" s="43">
        <v>40603</v>
      </c>
      <c r="D21" s="42"/>
      <c r="E21" s="116">
        <v>0.3854166666666667</v>
      </c>
      <c r="F21" s="42"/>
      <c r="G21" s="42" t="s">
        <v>132</v>
      </c>
      <c r="H21" s="42"/>
    </row>
    <row r="22" spans="1:8" ht="15">
      <c r="A22" s="42">
        <v>1800</v>
      </c>
      <c r="B22" s="42"/>
      <c r="C22" s="43">
        <v>40664</v>
      </c>
      <c r="D22" s="42"/>
      <c r="E22" s="116">
        <v>0.395833333333333</v>
      </c>
      <c r="F22" s="42"/>
      <c r="G22" s="42" t="s">
        <v>133</v>
      </c>
      <c r="H22" s="42"/>
    </row>
    <row r="23" spans="1:8" ht="15">
      <c r="A23" s="42">
        <v>1700</v>
      </c>
      <c r="B23" s="42"/>
      <c r="C23" s="43">
        <v>40725</v>
      </c>
      <c r="D23" s="42"/>
      <c r="E23" s="116">
        <v>0.40625</v>
      </c>
      <c r="F23" s="42"/>
      <c r="G23" s="42" t="s">
        <v>134</v>
      </c>
      <c r="H23" s="42"/>
    </row>
    <row r="24" spans="1:8" ht="15">
      <c r="A24" s="42">
        <v>1600</v>
      </c>
      <c r="B24" s="42"/>
      <c r="C24" s="43">
        <v>40787</v>
      </c>
      <c r="D24" s="42"/>
      <c r="E24" s="116">
        <v>0.416666666666667</v>
      </c>
      <c r="F24" s="42"/>
      <c r="G24" s="42" t="s">
        <v>135</v>
      </c>
      <c r="H24" s="42"/>
    </row>
    <row r="25" spans="1:8" ht="15">
      <c r="A25" s="42">
        <v>1500</v>
      </c>
      <c r="B25" s="42"/>
      <c r="C25" s="43">
        <v>40848</v>
      </c>
      <c r="D25" s="42"/>
      <c r="E25" s="116">
        <v>0.427083333333333</v>
      </c>
      <c r="F25" s="42"/>
      <c r="G25" s="42" t="s">
        <v>136</v>
      </c>
      <c r="H25" s="42"/>
    </row>
    <row r="26" spans="1:8" ht="15">
      <c r="A26" s="42">
        <v>1400</v>
      </c>
      <c r="B26" s="42"/>
      <c r="C26" s="43"/>
      <c r="D26" s="42"/>
      <c r="E26" s="116">
        <v>0.4375</v>
      </c>
      <c r="F26" s="42"/>
      <c r="G26" s="42" t="s">
        <v>137</v>
      </c>
      <c r="H26" s="42"/>
    </row>
    <row r="27" spans="1:8" ht="15">
      <c r="A27" s="42">
        <v>1300</v>
      </c>
      <c r="B27" s="42"/>
      <c r="C27" s="43"/>
      <c r="D27" s="42"/>
      <c r="E27" s="116">
        <v>0.447916666666667</v>
      </c>
      <c r="F27" s="42"/>
      <c r="G27" s="42" t="s">
        <v>138</v>
      </c>
      <c r="H27" s="42"/>
    </row>
    <row r="28" spans="1:8" ht="15">
      <c r="A28" s="42">
        <v>1200</v>
      </c>
      <c r="B28" s="42"/>
      <c r="C28" s="43"/>
      <c r="D28" s="42"/>
      <c r="E28" s="116">
        <v>0.458333333333333</v>
      </c>
      <c r="F28" s="42"/>
      <c r="G28" s="42"/>
      <c r="H28" s="42"/>
    </row>
    <row r="29" spans="1:8" ht="15">
      <c r="A29" s="42">
        <v>1100</v>
      </c>
      <c r="B29" s="42"/>
      <c r="C29" s="43"/>
      <c r="D29" s="42"/>
      <c r="E29" s="116">
        <v>0.46875</v>
      </c>
      <c r="F29" s="42"/>
      <c r="G29" s="42"/>
      <c r="H29" s="42"/>
    </row>
    <row r="30" ht="15">
      <c r="A30" s="4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zoomScalePageLayoutView="0" workbookViewId="0" topLeftCell="A1">
      <selection activeCell="K56" sqref="K56"/>
    </sheetView>
  </sheetViews>
  <sheetFormatPr defaultColWidth="9.140625" defaultRowHeight="15"/>
  <cols>
    <col min="3" max="3" width="13.00390625" style="0" customWidth="1"/>
    <col min="4" max="4" width="10.7109375" style="0" customWidth="1"/>
    <col min="5" max="5" width="9.8515625" style="0" bestFit="1" customWidth="1"/>
    <col min="6" max="6" width="11.28125" style="0" bestFit="1" customWidth="1"/>
    <col min="7" max="7" width="9.7109375" style="0" bestFit="1" customWidth="1"/>
    <col min="8" max="8" width="7.7109375" style="0" bestFit="1" customWidth="1"/>
    <col min="9" max="9" width="11.57421875" style="0" customWidth="1"/>
  </cols>
  <sheetData>
    <row r="1" spans="1:9" ht="15.75">
      <c r="A1" s="64" t="s">
        <v>82</v>
      </c>
      <c r="B1" s="51"/>
      <c r="C1" s="51"/>
      <c r="D1" s="51"/>
      <c r="E1" s="51"/>
      <c r="F1" s="51"/>
      <c r="G1" s="51"/>
      <c r="H1" s="51"/>
      <c r="I1" s="65"/>
    </row>
    <row r="2" spans="1:9" ht="15">
      <c r="A2" s="51"/>
      <c r="B2" s="51"/>
      <c r="C2" s="51"/>
      <c r="D2" s="51"/>
      <c r="E2" s="51"/>
      <c r="F2" s="51"/>
      <c r="G2" s="51"/>
      <c r="H2" s="51"/>
      <c r="I2" s="65"/>
    </row>
    <row r="3" spans="1:9" ht="15">
      <c r="A3" s="51" t="s">
        <v>83</v>
      </c>
      <c r="B3" s="51"/>
      <c r="C3" s="51"/>
      <c r="D3" s="51"/>
      <c r="E3" s="51"/>
      <c r="F3" s="51"/>
      <c r="G3" s="51"/>
      <c r="H3" s="51"/>
      <c r="I3" s="65"/>
    </row>
    <row r="4" spans="1:9" ht="15">
      <c r="A4" s="51" t="s">
        <v>84</v>
      </c>
      <c r="B4" s="51"/>
      <c r="C4" s="51"/>
      <c r="D4" s="51"/>
      <c r="E4" s="51"/>
      <c r="F4" s="51"/>
      <c r="G4" s="51"/>
      <c r="H4" s="51"/>
      <c r="I4" s="65"/>
    </row>
    <row r="5" spans="1:9" ht="15">
      <c r="A5" s="51"/>
      <c r="B5" s="51"/>
      <c r="C5" s="51"/>
      <c r="D5" s="51"/>
      <c r="E5" s="51"/>
      <c r="F5" s="51"/>
      <c r="G5" s="51"/>
      <c r="H5" s="51"/>
      <c r="I5" s="65"/>
    </row>
    <row r="6" spans="1:9" ht="15">
      <c r="A6" s="51" t="s">
        <v>85</v>
      </c>
      <c r="B6" s="51"/>
      <c r="C6" s="51"/>
      <c r="D6" s="51"/>
      <c r="E6" s="51"/>
      <c r="F6" s="51"/>
      <c r="G6" s="51"/>
      <c r="H6" s="51"/>
      <c r="I6" s="65"/>
    </row>
    <row r="7" spans="1:9" ht="15">
      <c r="A7" s="51" t="s">
        <v>86</v>
      </c>
      <c r="B7" s="51"/>
      <c r="C7" s="51"/>
      <c r="D7" s="51"/>
      <c r="E7" s="51"/>
      <c r="F7" s="51"/>
      <c r="G7" s="51"/>
      <c r="H7" s="51"/>
      <c r="I7" s="65"/>
    </row>
    <row r="8" spans="1:9" ht="15">
      <c r="A8" s="51"/>
      <c r="B8" s="51"/>
      <c r="C8" s="51"/>
      <c r="D8" s="51"/>
      <c r="E8" s="51"/>
      <c r="F8" s="51"/>
      <c r="G8" s="51"/>
      <c r="H8" s="51"/>
      <c r="I8" s="65"/>
    </row>
    <row r="10" spans="1:8" ht="15">
      <c r="A10" s="46">
        <v>0</v>
      </c>
      <c r="B10" s="46"/>
      <c r="C10" s="46" t="str">
        <f>IF(A10=-1,"negative","positive real")</f>
        <v>positive real</v>
      </c>
      <c r="D10" s="46" t="str">
        <f>IF(A10=0,"ZERO",IF(A10=1,"POSITIVE","NEGATIVE"))</f>
        <v>ZERO</v>
      </c>
      <c r="E10" s="46"/>
      <c r="F10" s="46"/>
      <c r="G10" s="46"/>
      <c r="H10" s="46"/>
    </row>
    <row r="11" spans="1:8" ht="15">
      <c r="A11" s="46">
        <v>0</v>
      </c>
      <c r="B11" s="46"/>
      <c r="C11" s="46" t="str">
        <f aca="true" t="shared" si="0" ref="C11:C19">IF(A11=-1,"negative","positive real")</f>
        <v>positive real</v>
      </c>
      <c r="D11" s="46" t="str">
        <f aca="true" t="shared" si="1" ref="D11:D19">IF(A11=0,"ZERO",IF(A11=1,"POSITIVE","NEGATIVE"))</f>
        <v>ZERO</v>
      </c>
      <c r="E11" s="46"/>
      <c r="F11" s="46"/>
      <c r="G11" s="46"/>
      <c r="H11" s="46"/>
    </row>
    <row r="12" spans="1:8" ht="15">
      <c r="A12" s="46">
        <v>1</v>
      </c>
      <c r="B12" s="46"/>
      <c r="C12" s="46" t="str">
        <f t="shared" si="0"/>
        <v>positive real</v>
      </c>
      <c r="D12" s="46" t="str">
        <f t="shared" si="1"/>
        <v>POSITIVE</v>
      </c>
      <c r="E12" s="46"/>
      <c r="F12" s="46"/>
      <c r="G12" s="46"/>
      <c r="H12" s="46"/>
    </row>
    <row r="13" spans="1:8" ht="15">
      <c r="A13" s="46">
        <v>-1</v>
      </c>
      <c r="B13" s="46"/>
      <c r="C13" s="46" t="str">
        <f t="shared" si="0"/>
        <v>negative</v>
      </c>
      <c r="D13" s="46" t="str">
        <f t="shared" si="1"/>
        <v>NEGATIVE</v>
      </c>
      <c r="E13" s="46"/>
      <c r="F13" s="46"/>
      <c r="G13" s="46"/>
      <c r="H13" s="46"/>
    </row>
    <row r="14" spans="1:8" ht="15">
      <c r="A14" s="46">
        <v>1</v>
      </c>
      <c r="B14" s="46"/>
      <c r="C14" s="46" t="str">
        <f t="shared" si="0"/>
        <v>positive real</v>
      </c>
      <c r="D14" s="46" t="str">
        <f t="shared" si="1"/>
        <v>POSITIVE</v>
      </c>
      <c r="E14" s="46"/>
      <c r="F14" s="46"/>
      <c r="G14" s="46"/>
      <c r="H14" s="46"/>
    </row>
    <row r="15" spans="1:8" ht="15">
      <c r="A15" s="46">
        <v>0</v>
      </c>
      <c r="B15" s="46"/>
      <c r="C15" s="46" t="str">
        <f t="shared" si="0"/>
        <v>positive real</v>
      </c>
      <c r="D15" s="46" t="str">
        <f t="shared" si="1"/>
        <v>ZERO</v>
      </c>
      <c r="E15" s="46"/>
      <c r="F15" s="46"/>
      <c r="G15" s="46"/>
      <c r="H15" s="46"/>
    </row>
    <row r="16" spans="1:8" ht="15">
      <c r="A16" s="46">
        <v>1</v>
      </c>
      <c r="B16" s="46"/>
      <c r="C16" s="46" t="str">
        <f t="shared" si="0"/>
        <v>positive real</v>
      </c>
      <c r="D16" s="46" t="str">
        <f t="shared" si="1"/>
        <v>POSITIVE</v>
      </c>
      <c r="E16" s="46"/>
      <c r="F16" s="46"/>
      <c r="G16" s="46"/>
      <c r="H16" s="46"/>
    </row>
    <row r="17" spans="1:9" ht="15">
      <c r="A17" s="46">
        <v>1</v>
      </c>
      <c r="B17" s="46"/>
      <c r="C17" s="46" t="str">
        <f t="shared" si="0"/>
        <v>positive real</v>
      </c>
      <c r="D17" s="46" t="str">
        <f t="shared" si="1"/>
        <v>POSITIVE</v>
      </c>
      <c r="E17" s="46"/>
      <c r="F17" s="46"/>
      <c r="G17" s="46"/>
      <c r="H17" s="46"/>
      <c r="I17" s="46"/>
    </row>
    <row r="18" spans="1:9" ht="15">
      <c r="A18" s="46">
        <v>-1</v>
      </c>
      <c r="B18" s="46"/>
      <c r="C18" s="46" t="str">
        <f t="shared" si="0"/>
        <v>negative</v>
      </c>
      <c r="D18" s="46" t="str">
        <f t="shared" si="1"/>
        <v>NEGATIVE</v>
      </c>
      <c r="E18" s="46"/>
      <c r="F18" s="46"/>
      <c r="G18" s="46"/>
      <c r="H18" s="46"/>
      <c r="I18" s="46"/>
    </row>
    <row r="19" spans="1:9" ht="15">
      <c r="A19" s="46">
        <v>1</v>
      </c>
      <c r="B19" s="46"/>
      <c r="C19" s="46" t="str">
        <f t="shared" si="0"/>
        <v>positive real</v>
      </c>
      <c r="D19" s="46" t="str">
        <f t="shared" si="1"/>
        <v>POSITIVE</v>
      </c>
      <c r="E19" s="46"/>
      <c r="F19" s="46"/>
      <c r="G19" s="46"/>
      <c r="H19" s="46"/>
      <c r="I19" s="46"/>
    </row>
    <row r="22" spans="1:9" ht="15">
      <c r="A22" s="52" t="s">
        <v>87</v>
      </c>
      <c r="B22" s="52"/>
      <c r="C22" s="52"/>
      <c r="D22" s="51"/>
      <c r="E22" s="51"/>
      <c r="F22" s="51"/>
      <c r="G22" s="51"/>
      <c r="H22" s="51"/>
      <c r="I22" s="51"/>
    </row>
    <row r="23" spans="1:9" ht="15">
      <c r="A23" s="51" t="s">
        <v>88</v>
      </c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 t="s">
        <v>89</v>
      </c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 t="s">
        <v>90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 t="s">
        <v>91</v>
      </c>
      <c r="B26" s="51"/>
      <c r="C26" s="51"/>
      <c r="D26" s="51"/>
      <c r="E26" s="51"/>
      <c r="F26" s="51"/>
      <c r="G26" s="51"/>
      <c r="H26" s="51"/>
      <c r="I26" s="51"/>
    </row>
    <row r="28" spans="1:9" ht="15">
      <c r="A28" s="46" t="s">
        <v>92</v>
      </c>
      <c r="B28" s="46" t="s">
        <v>93</v>
      </c>
      <c r="C28" s="46" t="s">
        <v>94</v>
      </c>
      <c r="E28" s="46"/>
      <c r="F28" s="46"/>
      <c r="G28" s="46"/>
      <c r="H28" s="46"/>
      <c r="I28" s="46"/>
    </row>
    <row r="29" spans="1:9" ht="15">
      <c r="A29" s="46">
        <v>280</v>
      </c>
      <c r="B29" s="46">
        <v>260</v>
      </c>
      <c r="C29" s="46" t="str">
        <f>IF(B29-A29&lt;0,"LOSS",IF(B29-A29&gt;0,"PROFIT","ZERO"))</f>
        <v>LOSS</v>
      </c>
      <c r="D29" s="46"/>
      <c r="E29" s="46"/>
      <c r="F29" s="46"/>
      <c r="G29" s="46"/>
      <c r="H29" s="46"/>
      <c r="I29" s="46"/>
    </row>
    <row r="30" spans="1:9" ht="15">
      <c r="A30" s="46">
        <v>450</v>
      </c>
      <c r="B30" s="46">
        <v>460</v>
      </c>
      <c r="C30" s="46" t="str">
        <f aca="true" t="shared" si="2" ref="C30:C38">IF(B30-A30&lt;0,"LOSS",IF(B30-A30&gt;0,"PROFIT","ZERO"))</f>
        <v>PROFIT</v>
      </c>
      <c r="D30" s="46"/>
      <c r="E30" s="46"/>
      <c r="F30" s="46"/>
      <c r="G30" s="46"/>
      <c r="H30" s="46"/>
      <c r="I30" s="46"/>
    </row>
    <row r="31" spans="1:9" ht="15">
      <c r="A31" s="46">
        <v>380</v>
      </c>
      <c r="B31" s="46">
        <v>380</v>
      </c>
      <c r="C31" s="46" t="str">
        <f t="shared" si="2"/>
        <v>ZERO</v>
      </c>
      <c r="D31" s="46"/>
      <c r="E31" s="46"/>
      <c r="F31" s="46"/>
      <c r="G31" s="46"/>
      <c r="H31" s="46"/>
      <c r="I31" s="46"/>
    </row>
    <row r="32" spans="1:9" ht="15">
      <c r="A32" s="46">
        <v>495</v>
      </c>
      <c r="B32" s="46">
        <v>500</v>
      </c>
      <c r="C32" s="46" t="str">
        <f t="shared" si="2"/>
        <v>PROFIT</v>
      </c>
      <c r="D32" s="46"/>
      <c r="E32" s="46"/>
      <c r="F32" s="46"/>
      <c r="G32" s="46"/>
      <c r="H32" s="46"/>
      <c r="I32" s="46"/>
    </row>
    <row r="33" spans="1:9" ht="15">
      <c r="A33" s="46">
        <v>530</v>
      </c>
      <c r="B33" s="46">
        <v>550</v>
      </c>
      <c r="C33" s="46" t="str">
        <f t="shared" si="2"/>
        <v>PROFIT</v>
      </c>
      <c r="D33" s="46"/>
      <c r="E33" s="46"/>
      <c r="F33" s="46"/>
      <c r="G33" s="46"/>
      <c r="H33" s="46"/>
      <c r="I33" s="46"/>
    </row>
    <row r="34" spans="1:9" ht="15">
      <c r="A34" s="46">
        <v>280</v>
      </c>
      <c r="B34" s="46">
        <v>300</v>
      </c>
      <c r="C34" s="46" t="str">
        <f t="shared" si="2"/>
        <v>PROFIT</v>
      </c>
      <c r="D34" s="46"/>
      <c r="E34" s="46"/>
      <c r="F34" s="46"/>
      <c r="G34" s="46"/>
      <c r="H34" s="46"/>
      <c r="I34" s="46"/>
    </row>
    <row r="35" spans="1:9" ht="15">
      <c r="A35" s="46">
        <v>560</v>
      </c>
      <c r="B35" s="46">
        <v>520</v>
      </c>
      <c r="C35" s="46" t="str">
        <f t="shared" si="2"/>
        <v>LOSS</v>
      </c>
      <c r="D35" s="46"/>
      <c r="E35" s="46"/>
      <c r="F35" s="46"/>
      <c r="G35" s="46"/>
      <c r="H35" s="46"/>
      <c r="I35" s="46"/>
    </row>
    <row r="36" spans="1:9" ht="15">
      <c r="A36" s="46">
        <v>490</v>
      </c>
      <c r="B36" s="46">
        <v>490</v>
      </c>
      <c r="C36" s="46" t="str">
        <f t="shared" si="2"/>
        <v>ZERO</v>
      </c>
      <c r="D36" s="46"/>
      <c r="E36" s="46"/>
      <c r="F36" s="46"/>
      <c r="G36" s="46"/>
      <c r="H36" s="46"/>
      <c r="I36" s="46"/>
    </row>
    <row r="37" spans="1:9" ht="15">
      <c r="A37" s="46">
        <v>520</v>
      </c>
      <c r="B37" s="46">
        <v>560</v>
      </c>
      <c r="C37" s="46" t="str">
        <f t="shared" si="2"/>
        <v>PROFIT</v>
      </c>
      <c r="D37" s="46"/>
      <c r="E37" s="46"/>
      <c r="F37" s="46"/>
      <c r="G37" s="46"/>
      <c r="H37" s="46"/>
      <c r="I37" s="46"/>
    </row>
    <row r="38" spans="1:9" ht="15">
      <c r="A38" s="46">
        <v>180</v>
      </c>
      <c r="B38" s="46">
        <v>220</v>
      </c>
      <c r="C38" s="46" t="str">
        <f t="shared" si="2"/>
        <v>PROFIT</v>
      </c>
      <c r="D38" s="46"/>
      <c r="E38" s="46"/>
      <c r="F38" s="46"/>
      <c r="G38" s="46"/>
      <c r="H38" s="46"/>
      <c r="I38" s="46"/>
    </row>
    <row r="40" spans="1:10" ht="15">
      <c r="A40" s="51" t="s">
        <v>97</v>
      </c>
      <c r="B40" s="51"/>
      <c r="C40" s="51"/>
      <c r="D40" s="51"/>
      <c r="E40" s="51"/>
      <c r="F40" s="51"/>
      <c r="G40" s="51"/>
      <c r="H40" s="51"/>
      <c r="I40" s="51"/>
      <c r="J40" s="71"/>
    </row>
    <row r="41" spans="1:10" ht="15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71"/>
    </row>
    <row r="42" spans="1:10" ht="15">
      <c r="A42" s="51" t="s">
        <v>96</v>
      </c>
      <c r="B42" s="51"/>
      <c r="C42" s="51"/>
      <c r="D42" s="51"/>
      <c r="E42" s="51"/>
      <c r="F42" s="51"/>
      <c r="G42" s="51"/>
      <c r="H42" s="51"/>
      <c r="I42" s="51"/>
      <c r="J42" s="71"/>
    </row>
    <row r="43" spans="1:9" ht="15.75" thickBo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 thickBot="1">
      <c r="A44" s="46"/>
      <c r="B44" s="61" t="s">
        <v>98</v>
      </c>
      <c r="C44" s="62" t="s">
        <v>99</v>
      </c>
      <c r="D44" s="62" t="s">
        <v>100</v>
      </c>
      <c r="E44" s="62" t="s">
        <v>101</v>
      </c>
      <c r="F44" s="62" t="s">
        <v>102</v>
      </c>
      <c r="G44" s="62" t="s">
        <v>103</v>
      </c>
      <c r="H44" s="62" t="s">
        <v>104</v>
      </c>
      <c r="I44" s="63" t="s">
        <v>105</v>
      </c>
    </row>
    <row r="45" spans="1:9" ht="15">
      <c r="A45" s="46"/>
      <c r="B45" s="57" t="s">
        <v>2</v>
      </c>
      <c r="C45" s="58">
        <v>4</v>
      </c>
      <c r="D45" s="58">
        <v>3</v>
      </c>
      <c r="E45" s="58">
        <v>2</v>
      </c>
      <c r="F45" s="58">
        <v>1</v>
      </c>
      <c r="G45" s="58">
        <v>3</v>
      </c>
      <c r="H45" s="59">
        <f>AVERAGE(D45:G45)</f>
        <v>2.25</v>
      </c>
      <c r="I45" s="60" t="str">
        <f>IF(H45&lt;=1.5,"ACCEPTED",IF(H45&gt;2,"MISSED","RESERVE"))</f>
        <v>MISSED</v>
      </c>
    </row>
    <row r="46" spans="1:9" ht="15">
      <c r="A46" s="46"/>
      <c r="B46" s="54" t="s">
        <v>3</v>
      </c>
      <c r="C46" s="53">
        <v>4</v>
      </c>
      <c r="D46" s="53">
        <v>1</v>
      </c>
      <c r="E46" s="53">
        <v>1</v>
      </c>
      <c r="F46" s="53">
        <v>2</v>
      </c>
      <c r="G46" s="53">
        <v>1</v>
      </c>
      <c r="H46" s="59">
        <f aca="true" t="shared" si="3" ref="H46:H71">AVERAGE(D46:G46)</f>
        <v>1.25</v>
      </c>
      <c r="I46" s="60" t="str">
        <f aca="true" t="shared" si="4" ref="I46:I71">IF(H46&lt;=1.5,"ACCEPTED",IF(H46&gt;2,"MISSED","RESERVE"))</f>
        <v>ACCEPTED</v>
      </c>
    </row>
    <row r="47" spans="1:9" ht="15">
      <c r="A47" s="46"/>
      <c r="B47" s="54" t="s">
        <v>4</v>
      </c>
      <c r="C47" s="53">
        <v>1</v>
      </c>
      <c r="D47" s="53">
        <v>1</v>
      </c>
      <c r="E47" s="53">
        <v>2</v>
      </c>
      <c r="F47" s="53">
        <v>1</v>
      </c>
      <c r="G47" s="53">
        <v>1</v>
      </c>
      <c r="H47" s="59">
        <f t="shared" si="3"/>
        <v>1.25</v>
      </c>
      <c r="I47" s="60" t="str">
        <f t="shared" si="4"/>
        <v>ACCEPTED</v>
      </c>
    </row>
    <row r="48" spans="1:9" ht="15">
      <c r="A48" s="46"/>
      <c r="B48" s="54" t="s">
        <v>5</v>
      </c>
      <c r="C48" s="53">
        <v>3</v>
      </c>
      <c r="D48" s="53">
        <v>2</v>
      </c>
      <c r="E48" s="53">
        <v>1</v>
      </c>
      <c r="F48" s="53">
        <v>2</v>
      </c>
      <c r="G48" s="53">
        <v>2</v>
      </c>
      <c r="H48" s="59">
        <f t="shared" si="3"/>
        <v>1.75</v>
      </c>
      <c r="I48" s="60" t="str">
        <f t="shared" si="4"/>
        <v>RESERVE</v>
      </c>
    </row>
    <row r="49" spans="2:9" ht="15">
      <c r="B49" s="54" t="s">
        <v>6</v>
      </c>
      <c r="C49" s="53">
        <v>4</v>
      </c>
      <c r="D49" s="53">
        <v>1</v>
      </c>
      <c r="E49" s="53">
        <v>1</v>
      </c>
      <c r="F49" s="53">
        <v>2</v>
      </c>
      <c r="G49" s="53">
        <v>3</v>
      </c>
      <c r="H49" s="59">
        <f t="shared" si="3"/>
        <v>1.75</v>
      </c>
      <c r="I49" s="60" t="str">
        <f t="shared" si="4"/>
        <v>RESERVE</v>
      </c>
    </row>
    <row r="50" spans="2:9" ht="15">
      <c r="B50" s="54" t="s">
        <v>7</v>
      </c>
      <c r="C50" s="53">
        <v>4</v>
      </c>
      <c r="D50" s="53">
        <v>1</v>
      </c>
      <c r="E50" s="53">
        <v>3</v>
      </c>
      <c r="F50" s="53">
        <v>1</v>
      </c>
      <c r="G50" s="53">
        <v>3</v>
      </c>
      <c r="H50" s="59">
        <f t="shared" si="3"/>
        <v>2</v>
      </c>
      <c r="I50" s="60" t="str">
        <f t="shared" si="4"/>
        <v>RESERVE</v>
      </c>
    </row>
    <row r="51" spans="2:9" ht="15">
      <c r="B51" s="54" t="s">
        <v>8</v>
      </c>
      <c r="C51" s="53">
        <v>1</v>
      </c>
      <c r="D51" s="53">
        <v>3</v>
      </c>
      <c r="E51" s="53">
        <v>3</v>
      </c>
      <c r="F51" s="53">
        <v>2</v>
      </c>
      <c r="G51" s="53">
        <v>1</v>
      </c>
      <c r="H51" s="59">
        <f t="shared" si="3"/>
        <v>2.25</v>
      </c>
      <c r="I51" s="60" t="str">
        <f t="shared" si="4"/>
        <v>MISSED</v>
      </c>
    </row>
    <row r="52" spans="2:9" ht="15">
      <c r="B52" s="54" t="s">
        <v>9</v>
      </c>
      <c r="C52" s="53">
        <v>3</v>
      </c>
      <c r="D52" s="53">
        <v>2</v>
      </c>
      <c r="E52" s="53">
        <v>3</v>
      </c>
      <c r="F52" s="53">
        <v>2</v>
      </c>
      <c r="G52" s="53">
        <v>1</v>
      </c>
      <c r="H52" s="59">
        <f t="shared" si="3"/>
        <v>2</v>
      </c>
      <c r="I52" s="60" t="str">
        <f t="shared" si="4"/>
        <v>RESERVE</v>
      </c>
    </row>
    <row r="53" spans="2:9" ht="15">
      <c r="B53" s="54" t="s">
        <v>10</v>
      </c>
      <c r="C53" s="53">
        <v>2</v>
      </c>
      <c r="D53" s="53">
        <v>2</v>
      </c>
      <c r="E53" s="53">
        <v>1</v>
      </c>
      <c r="F53" s="53">
        <v>1</v>
      </c>
      <c r="G53" s="53">
        <v>3</v>
      </c>
      <c r="H53" s="59">
        <f t="shared" si="3"/>
        <v>1.75</v>
      </c>
      <c r="I53" s="60" t="str">
        <f t="shared" si="4"/>
        <v>RESERVE</v>
      </c>
    </row>
    <row r="54" spans="2:9" ht="15">
      <c r="B54" s="54" t="s">
        <v>11</v>
      </c>
      <c r="C54" s="53">
        <v>2</v>
      </c>
      <c r="D54" s="53">
        <v>1</v>
      </c>
      <c r="E54" s="53">
        <v>1</v>
      </c>
      <c r="F54" s="53">
        <v>1</v>
      </c>
      <c r="G54" s="53">
        <v>1</v>
      </c>
      <c r="H54" s="59">
        <f t="shared" si="3"/>
        <v>1</v>
      </c>
      <c r="I54" s="60" t="str">
        <f t="shared" si="4"/>
        <v>ACCEPTED</v>
      </c>
    </row>
    <row r="55" spans="2:9" ht="15">
      <c r="B55" s="54" t="s">
        <v>12</v>
      </c>
      <c r="C55" s="53">
        <v>2</v>
      </c>
      <c r="D55" s="53">
        <v>1</v>
      </c>
      <c r="E55" s="53">
        <v>2</v>
      </c>
      <c r="F55" s="53">
        <v>2</v>
      </c>
      <c r="G55" s="53">
        <v>1</v>
      </c>
      <c r="H55" s="59">
        <f t="shared" si="3"/>
        <v>1.5</v>
      </c>
      <c r="I55" s="60" t="str">
        <f t="shared" si="4"/>
        <v>ACCEPTED</v>
      </c>
    </row>
    <row r="56" spans="2:9" ht="15">
      <c r="B56" s="54" t="s">
        <v>13</v>
      </c>
      <c r="C56" s="53">
        <v>4</v>
      </c>
      <c r="D56" s="53">
        <v>1</v>
      </c>
      <c r="E56" s="53">
        <v>2</v>
      </c>
      <c r="F56" s="53">
        <v>1</v>
      </c>
      <c r="G56" s="53">
        <v>2</v>
      </c>
      <c r="H56" s="59">
        <f t="shared" si="3"/>
        <v>1.5</v>
      </c>
      <c r="I56" s="60" t="str">
        <f t="shared" si="4"/>
        <v>ACCEPTED</v>
      </c>
    </row>
    <row r="57" spans="2:9" ht="15">
      <c r="B57" s="54" t="s">
        <v>14</v>
      </c>
      <c r="C57" s="53">
        <v>1</v>
      </c>
      <c r="D57" s="53">
        <v>2</v>
      </c>
      <c r="E57" s="53">
        <v>1</v>
      </c>
      <c r="F57" s="53">
        <v>3</v>
      </c>
      <c r="G57" s="53">
        <v>1</v>
      </c>
      <c r="H57" s="59">
        <f t="shared" si="3"/>
        <v>1.75</v>
      </c>
      <c r="I57" s="60" t="str">
        <f t="shared" si="4"/>
        <v>RESERVE</v>
      </c>
    </row>
    <row r="58" spans="2:9" ht="15">
      <c r="B58" s="54" t="s">
        <v>14</v>
      </c>
      <c r="C58" s="53">
        <v>4</v>
      </c>
      <c r="D58" s="53">
        <v>2</v>
      </c>
      <c r="E58" s="53">
        <v>2</v>
      </c>
      <c r="F58" s="53">
        <v>3</v>
      </c>
      <c r="G58" s="53">
        <v>3</v>
      </c>
      <c r="H58" s="59">
        <f t="shared" si="3"/>
        <v>2.5</v>
      </c>
      <c r="I58" s="60" t="str">
        <f t="shared" si="4"/>
        <v>MISSED</v>
      </c>
    </row>
    <row r="59" spans="2:9" ht="15">
      <c r="B59" s="54" t="s">
        <v>15</v>
      </c>
      <c r="C59" s="53">
        <v>2</v>
      </c>
      <c r="D59" s="53">
        <v>1</v>
      </c>
      <c r="E59" s="53">
        <v>1</v>
      </c>
      <c r="F59" s="53">
        <v>1</v>
      </c>
      <c r="G59" s="53">
        <v>2</v>
      </c>
      <c r="H59" s="59">
        <f t="shared" si="3"/>
        <v>1.25</v>
      </c>
      <c r="I59" s="60" t="str">
        <f t="shared" si="4"/>
        <v>ACCEPTED</v>
      </c>
    </row>
    <row r="60" spans="2:9" ht="15">
      <c r="B60" s="54" t="s">
        <v>16</v>
      </c>
      <c r="C60" s="53">
        <v>2</v>
      </c>
      <c r="D60" s="53">
        <v>3</v>
      </c>
      <c r="E60" s="53">
        <v>3</v>
      </c>
      <c r="F60" s="53">
        <v>3</v>
      </c>
      <c r="G60" s="53">
        <v>2</v>
      </c>
      <c r="H60" s="59">
        <f t="shared" si="3"/>
        <v>2.75</v>
      </c>
      <c r="I60" s="60" t="str">
        <f t="shared" si="4"/>
        <v>MISSED</v>
      </c>
    </row>
    <row r="61" spans="2:9" ht="15">
      <c r="B61" s="54" t="s">
        <v>17</v>
      </c>
      <c r="C61" s="53">
        <v>2</v>
      </c>
      <c r="D61" s="53">
        <v>2</v>
      </c>
      <c r="E61" s="53">
        <v>1</v>
      </c>
      <c r="F61" s="53">
        <v>1</v>
      </c>
      <c r="G61" s="53">
        <v>1</v>
      </c>
      <c r="H61" s="59">
        <f t="shared" si="3"/>
        <v>1.25</v>
      </c>
      <c r="I61" s="60" t="str">
        <f t="shared" si="4"/>
        <v>ACCEPTED</v>
      </c>
    </row>
    <row r="62" spans="2:9" ht="15">
      <c r="B62" s="54" t="s">
        <v>18</v>
      </c>
      <c r="C62" s="53">
        <v>1</v>
      </c>
      <c r="D62" s="53">
        <v>1</v>
      </c>
      <c r="E62" s="53">
        <v>2</v>
      </c>
      <c r="F62" s="53">
        <v>3</v>
      </c>
      <c r="G62" s="53">
        <v>1</v>
      </c>
      <c r="H62" s="59">
        <f t="shared" si="3"/>
        <v>1.75</v>
      </c>
      <c r="I62" s="60" t="str">
        <f t="shared" si="4"/>
        <v>RESERVE</v>
      </c>
    </row>
    <row r="63" spans="2:9" ht="15">
      <c r="B63" s="54" t="s">
        <v>19</v>
      </c>
      <c r="C63" s="53">
        <v>3</v>
      </c>
      <c r="D63" s="53">
        <v>1</v>
      </c>
      <c r="E63" s="53">
        <v>1</v>
      </c>
      <c r="F63" s="53">
        <v>2</v>
      </c>
      <c r="G63" s="53">
        <v>2</v>
      </c>
      <c r="H63" s="59">
        <f t="shared" si="3"/>
        <v>1.5</v>
      </c>
      <c r="I63" s="60" t="str">
        <f t="shared" si="4"/>
        <v>ACCEPTED</v>
      </c>
    </row>
    <row r="64" spans="2:9" ht="15">
      <c r="B64" s="54" t="s">
        <v>20</v>
      </c>
      <c r="C64" s="53">
        <v>3</v>
      </c>
      <c r="D64" s="53">
        <v>2</v>
      </c>
      <c r="E64" s="53">
        <v>2</v>
      </c>
      <c r="F64" s="53">
        <v>2</v>
      </c>
      <c r="G64" s="53">
        <v>2</v>
      </c>
      <c r="H64" s="59">
        <f t="shared" si="3"/>
        <v>2</v>
      </c>
      <c r="I64" s="60" t="str">
        <f t="shared" si="4"/>
        <v>RESERVE</v>
      </c>
    </row>
    <row r="65" spans="2:9" ht="15">
      <c r="B65" s="54" t="s">
        <v>21</v>
      </c>
      <c r="C65" s="53">
        <v>4</v>
      </c>
      <c r="D65" s="53">
        <v>3</v>
      </c>
      <c r="E65" s="53">
        <v>3</v>
      </c>
      <c r="F65" s="53">
        <v>3</v>
      </c>
      <c r="G65" s="53">
        <v>2</v>
      </c>
      <c r="H65" s="59">
        <f t="shared" si="3"/>
        <v>2.75</v>
      </c>
      <c r="I65" s="60" t="str">
        <f t="shared" si="4"/>
        <v>MISSED</v>
      </c>
    </row>
    <row r="66" spans="2:9" ht="15">
      <c r="B66" s="54" t="s">
        <v>22</v>
      </c>
      <c r="C66" s="53">
        <v>3</v>
      </c>
      <c r="D66" s="53">
        <v>3</v>
      </c>
      <c r="E66" s="53">
        <v>1</v>
      </c>
      <c r="F66" s="53">
        <v>1</v>
      </c>
      <c r="G66" s="53">
        <v>1</v>
      </c>
      <c r="H66" s="59">
        <f t="shared" si="3"/>
        <v>1.5</v>
      </c>
      <c r="I66" s="60" t="str">
        <f t="shared" si="4"/>
        <v>ACCEPTED</v>
      </c>
    </row>
    <row r="67" spans="2:9" ht="15">
      <c r="B67" s="54" t="s">
        <v>23</v>
      </c>
      <c r="C67" s="53">
        <v>1</v>
      </c>
      <c r="D67" s="53">
        <v>3</v>
      </c>
      <c r="E67" s="53">
        <v>2</v>
      </c>
      <c r="F67" s="53">
        <v>1</v>
      </c>
      <c r="G67" s="53">
        <v>2</v>
      </c>
      <c r="H67" s="59">
        <f t="shared" si="3"/>
        <v>2</v>
      </c>
      <c r="I67" s="60" t="str">
        <f t="shared" si="4"/>
        <v>RESERVE</v>
      </c>
    </row>
    <row r="68" spans="2:9" ht="15">
      <c r="B68" s="54" t="s">
        <v>24</v>
      </c>
      <c r="C68" s="53">
        <v>3</v>
      </c>
      <c r="D68" s="53">
        <v>2</v>
      </c>
      <c r="E68" s="53">
        <v>2</v>
      </c>
      <c r="F68" s="53">
        <v>1</v>
      </c>
      <c r="G68" s="53">
        <v>1</v>
      </c>
      <c r="H68" s="59">
        <f t="shared" si="3"/>
        <v>1.5</v>
      </c>
      <c r="I68" s="60" t="str">
        <f t="shared" si="4"/>
        <v>ACCEPTED</v>
      </c>
    </row>
    <row r="69" spans="2:9" ht="15">
      <c r="B69" s="54" t="s">
        <v>25</v>
      </c>
      <c r="C69" s="53">
        <v>2</v>
      </c>
      <c r="D69" s="53">
        <v>1</v>
      </c>
      <c r="E69" s="53">
        <v>1</v>
      </c>
      <c r="F69" s="53">
        <v>1</v>
      </c>
      <c r="G69" s="53">
        <v>1</v>
      </c>
      <c r="H69" s="59">
        <f t="shared" si="3"/>
        <v>1</v>
      </c>
      <c r="I69" s="60" t="str">
        <f t="shared" si="4"/>
        <v>ACCEPTED</v>
      </c>
    </row>
    <row r="70" spans="2:9" ht="15">
      <c r="B70" s="54" t="s">
        <v>26</v>
      </c>
      <c r="C70" s="53">
        <v>3</v>
      </c>
      <c r="D70" s="53">
        <v>3</v>
      </c>
      <c r="E70" s="53">
        <v>1</v>
      </c>
      <c r="F70" s="53">
        <v>1</v>
      </c>
      <c r="G70" s="53">
        <v>2</v>
      </c>
      <c r="H70" s="59">
        <f t="shared" si="3"/>
        <v>1.75</v>
      </c>
      <c r="I70" s="60" t="str">
        <f t="shared" si="4"/>
        <v>RESERVE</v>
      </c>
    </row>
    <row r="71" spans="2:9" ht="15.75" thickBot="1">
      <c r="B71" s="55" t="s">
        <v>27</v>
      </c>
      <c r="C71" s="56">
        <v>4</v>
      </c>
      <c r="D71" s="56">
        <v>1</v>
      </c>
      <c r="E71" s="56">
        <v>1</v>
      </c>
      <c r="F71" s="56">
        <v>1</v>
      </c>
      <c r="G71" s="56">
        <v>1</v>
      </c>
      <c r="H71" s="59">
        <f t="shared" si="3"/>
        <v>1</v>
      </c>
      <c r="I71" s="60" t="str">
        <f t="shared" si="4"/>
        <v>ACCEPTED</v>
      </c>
    </row>
  </sheetData>
  <sheetProtection/>
  <conditionalFormatting sqref="C29:C38">
    <cfRule type="cellIs" priority="1" dxfId="3" operator="equal" stopIfTrue="1">
      <formula>"PROFIT"</formula>
    </cfRule>
  </conditionalFormatting>
  <printOptions/>
  <pageMargins left="0.7" right="0.7" top="0.75" bottom="0.75" header="0.3" footer="0.3"/>
  <pageSetup orientation="portrait" paperSize="9"/>
  <ignoredErrors>
    <ignoredError sqref="H45:H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Macaaa</dc:creator>
  <cp:keywords/>
  <dc:description/>
  <cp:lastModifiedBy>KI</cp:lastModifiedBy>
  <dcterms:created xsi:type="dcterms:W3CDTF">2011-08-06T14:33:33Z</dcterms:created>
  <dcterms:modified xsi:type="dcterms:W3CDTF">2014-11-26T11:09:49Z</dcterms:modified>
  <cp:category/>
  <cp:version/>
  <cp:contentType/>
  <cp:contentStatus/>
</cp:coreProperties>
</file>