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atabáza" sheetId="4" r:id="rId1"/>
    <sheet name="Údaje " sheetId="6" r:id="rId2"/>
    <sheet name="Študenti" sheetId="5" r:id="rId3"/>
  </sheets>
  <definedNames>
    <definedName name="_xlnm._FilterDatabase" localSheetId="0" hidden="1">Databáza!$A$1:$G$104</definedName>
    <definedName name="_xlnm._FilterDatabase" localSheetId="2" hidden="1">Študenti!$A$1:$H$37</definedName>
    <definedName name="_FiltrDatabáze" localSheetId="0" hidden="1">Databáza!$A$1:$G$104</definedName>
    <definedName name="DPH">#REF!</definedName>
    <definedName name="_xlnm.Print_Titles" localSheetId="0">Databáza!$A:$A,Databáza!$1:$1</definedName>
  </definedNames>
  <calcPr calcId="145621"/>
</workbook>
</file>

<file path=xl/calcChain.xml><?xml version="1.0" encoding="utf-8"?>
<calcChain xmlns="http://schemas.openxmlformats.org/spreadsheetml/2006/main">
  <c r="G14" i="5" l="1"/>
  <c r="H14" i="5" s="1"/>
  <c r="G25" i="5"/>
  <c r="H25" i="5" s="1"/>
  <c r="G8" i="5"/>
  <c r="H8" i="5" s="1"/>
  <c r="G20" i="5"/>
  <c r="H20" i="5" s="1"/>
  <c r="G26" i="5"/>
  <c r="H26" i="5" s="1"/>
  <c r="G15" i="5"/>
  <c r="H15" i="5" s="1"/>
  <c r="G10" i="5"/>
  <c r="H10" i="5" s="1"/>
  <c r="G36" i="5"/>
  <c r="H36" i="5" s="1"/>
  <c r="G21" i="5"/>
  <c r="H21" i="5" s="1"/>
  <c r="G4" i="5"/>
  <c r="H4" i="5" s="1"/>
  <c r="G16" i="5"/>
  <c r="H16" i="5" s="1"/>
  <c r="G27" i="5"/>
  <c r="H27" i="5" s="1"/>
  <c r="G5" i="5"/>
  <c r="H5" i="5" s="1"/>
  <c r="G9" i="5"/>
  <c r="H9" i="5" s="1"/>
  <c r="G28" i="5"/>
  <c r="H28" i="5" s="1"/>
  <c r="G12" i="5"/>
  <c r="H12" i="5" s="1"/>
  <c r="G18" i="5"/>
  <c r="H18" i="5" s="1"/>
  <c r="G29" i="5"/>
  <c r="H29" i="5" s="1"/>
  <c r="G30" i="5"/>
  <c r="H30" i="5" s="1"/>
  <c r="G2" i="5"/>
  <c r="H2" i="5" s="1"/>
  <c r="G24" i="5"/>
  <c r="H24" i="5" s="1"/>
  <c r="G3" i="5"/>
  <c r="H3" i="5" s="1"/>
  <c r="G17" i="5"/>
  <c r="H17" i="5" s="1"/>
  <c r="G33" i="5"/>
  <c r="H33" i="5" s="1"/>
  <c r="G22" i="5"/>
  <c r="H22" i="5" s="1"/>
  <c r="G31" i="5"/>
  <c r="H31" i="5" s="1"/>
  <c r="G32" i="5"/>
  <c r="H32" i="5" s="1"/>
  <c r="G35" i="5"/>
  <c r="H35" i="5" s="1"/>
  <c r="G34" i="5"/>
  <c r="H34" i="5" s="1"/>
  <c r="G13" i="5"/>
  <c r="H13" i="5" s="1"/>
  <c r="G11" i="5"/>
  <c r="H11" i="5" s="1"/>
  <c r="G37" i="5"/>
  <c r="H37" i="5" s="1"/>
  <c r="G6" i="5"/>
  <c r="H6" i="5" s="1"/>
  <c r="G23" i="5"/>
  <c r="H23" i="5" s="1"/>
  <c r="G19" i="5"/>
  <c r="H19" i="5" s="1"/>
  <c r="G7" i="5"/>
  <c r="H7" i="5" s="1"/>
  <c r="F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B39" i="6"/>
  <c r="C39" i="6"/>
  <c r="E9" i="6"/>
  <c r="E38" i="6"/>
  <c r="E15" i="6"/>
  <c r="E36" i="6"/>
  <c r="E6" i="6"/>
  <c r="E30" i="6"/>
  <c r="E8" i="6"/>
  <c r="E21" i="6"/>
  <c r="E5" i="6"/>
  <c r="E33" i="6"/>
  <c r="E29" i="6"/>
  <c r="E25" i="6"/>
  <c r="E19" i="6"/>
  <c r="E12" i="6"/>
  <c r="E4" i="6"/>
  <c r="E22" i="6"/>
  <c r="E26" i="6"/>
  <c r="E31" i="6"/>
  <c r="E32" i="6"/>
  <c r="E3" i="6"/>
  <c r="E16" i="6"/>
  <c r="E20" i="6"/>
  <c r="E35" i="6"/>
  <c r="E7" i="6"/>
  <c r="E18" i="6"/>
  <c r="E24" i="6"/>
  <c r="E2" i="6"/>
  <c r="E27" i="6"/>
  <c r="E28" i="6"/>
  <c r="E17" i="6"/>
  <c r="E34" i="6"/>
  <c r="E37" i="6"/>
  <c r="E14" i="6"/>
  <c r="E10" i="6"/>
  <c r="E11" i="6"/>
  <c r="E13" i="6"/>
  <c r="E23" i="6"/>
  <c r="E39" i="6" l="1"/>
</calcChain>
</file>

<file path=xl/comments1.xml><?xml version="1.0" encoding="utf-8"?>
<comments xmlns="http://schemas.openxmlformats.org/spreadsheetml/2006/main">
  <authors>
    <author>Autor</author>
  </authors>
  <commentList>
    <comment ref="F1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štátnica</t>
        </r>
      </text>
    </comment>
  </commentList>
</comments>
</file>

<file path=xl/sharedStrings.xml><?xml version="1.0" encoding="utf-8"?>
<sst xmlns="http://schemas.openxmlformats.org/spreadsheetml/2006/main" count="656" uniqueCount="307">
  <si>
    <t>Číslo PZ</t>
  </si>
  <si>
    <t>Názov organizácie</t>
  </si>
  <si>
    <t>Sídlo</t>
  </si>
  <si>
    <t>Účinnosť</t>
  </si>
  <si>
    <t>Ročné poistné</t>
  </si>
  <si>
    <t>Splátky poist.</t>
  </si>
  <si>
    <t>Obch. zástupca</t>
  </si>
  <si>
    <t>Akvarist</t>
  </si>
  <si>
    <t>D. Krškany</t>
  </si>
  <si>
    <t>ročne</t>
  </si>
  <si>
    <t>Juraj</t>
  </si>
  <si>
    <t>Alfa tex - Čenkei a Huczman</t>
  </si>
  <si>
    <t>Bardoňovo</t>
  </si>
  <si>
    <t>polročne</t>
  </si>
  <si>
    <t>Alfatex</t>
  </si>
  <si>
    <t>Autobazár - autolux</t>
  </si>
  <si>
    <t>Autodoprava</t>
  </si>
  <si>
    <t>Čakajovce</t>
  </si>
  <si>
    <t>Autooprava Elit</t>
  </si>
  <si>
    <t>mesačne</t>
  </si>
  <si>
    <t>Boss</t>
  </si>
  <si>
    <t>Bully, Švedová Alžbeta</t>
  </si>
  <si>
    <t>Čaluníctvo Zajko</t>
  </si>
  <si>
    <t>ČIstiarne AQA</t>
  </si>
  <si>
    <t>Dan</t>
  </si>
  <si>
    <t>dvojka, SD</t>
  </si>
  <si>
    <t>Bánov</t>
  </si>
  <si>
    <t>Ekvia</t>
  </si>
  <si>
    <t>Elektroservis</t>
  </si>
  <si>
    <t>Eurofil</t>
  </si>
  <si>
    <t>Farby-Laky - Drogéria</t>
  </si>
  <si>
    <t>FRO Kovoplast</t>
  </si>
  <si>
    <t>Golha potraviny</t>
  </si>
  <si>
    <t>Inštal Stav</t>
  </si>
  <si>
    <t>Jankovič s.r.o.</t>
  </si>
  <si>
    <t>Alekšince</t>
  </si>
  <si>
    <t>Jaspol SF</t>
  </si>
  <si>
    <t>Černík</t>
  </si>
  <si>
    <t>Lagin Textil</t>
  </si>
  <si>
    <t>Maliar natierač</t>
  </si>
  <si>
    <t>Melospol</t>
  </si>
  <si>
    <t>Merillo</t>
  </si>
  <si>
    <t>Minimarket - potraviny</t>
  </si>
  <si>
    <t>Palivá - Hajdamár Igor</t>
  </si>
  <si>
    <t>Čata</t>
  </si>
  <si>
    <t>Palivá Joho - predaj palív</t>
  </si>
  <si>
    <t>Polnohospodár</t>
  </si>
  <si>
    <t>Potraviny</t>
  </si>
  <si>
    <t>Potraviny - krčma Bles</t>
  </si>
  <si>
    <t>Potraviny a bufet</t>
  </si>
  <si>
    <t>Potraviny Vorošová</t>
  </si>
  <si>
    <t>Cabaj</t>
  </si>
  <si>
    <t>Predaj palív</t>
  </si>
  <si>
    <t>Reštaurácia U Ducha</t>
  </si>
  <si>
    <t>Ruvako - obchod. spol.</t>
  </si>
  <si>
    <t>Sempol Holding a.s. Trnava</t>
  </si>
  <si>
    <t>Štátne lesy</t>
  </si>
  <si>
    <t>Uninäs - Vaczy František</t>
  </si>
  <si>
    <t>Váhostav a.s. Nové Zámky</t>
  </si>
  <si>
    <t>Valašek Ján - Trans</t>
  </si>
  <si>
    <t>Výroba, predaj vencov a kytíc</t>
  </si>
  <si>
    <t>Zdravotníctvo - súkr. abmulancie</t>
  </si>
  <si>
    <t>Zelenina, súkromné predajne</t>
  </si>
  <si>
    <t>Agronova Lužianky</t>
  </si>
  <si>
    <t>Peter</t>
  </si>
  <si>
    <t>Apollo Nitra</t>
  </si>
  <si>
    <t>Branko</t>
  </si>
  <si>
    <t>Crman - Malík</t>
  </si>
  <si>
    <t>Čerpacia stanica Slovnaft</t>
  </si>
  <si>
    <t>Bíňa</t>
  </si>
  <si>
    <t>Dani</t>
  </si>
  <si>
    <t>dvojka</t>
  </si>
  <si>
    <t>Bajka</t>
  </si>
  <si>
    <t>Čaka</t>
  </si>
  <si>
    <t>EKO-GRMANOVA</t>
  </si>
  <si>
    <t>Branč</t>
  </si>
  <si>
    <t>Ekona</t>
  </si>
  <si>
    <t>Ekouni
Stefánik.tr.50</t>
  </si>
  <si>
    <t>Nitra</t>
  </si>
  <si>
    <t>Elkroj - stolárska dielňa</t>
  </si>
  <si>
    <t>Feast Slovakia</t>
  </si>
  <si>
    <t>Feraut</t>
  </si>
  <si>
    <t>HAK</t>
  </si>
  <si>
    <t>Hydraulic oil</t>
  </si>
  <si>
    <t>Beladice</t>
  </si>
  <si>
    <t>Motorgas</t>
  </si>
  <si>
    <t>Novonaft</t>
  </si>
  <si>
    <t>Bešeňov</t>
  </si>
  <si>
    <t>Pekáreň J. J. Oremus</t>
  </si>
  <si>
    <t>PNEUSERVIS BESTE</t>
  </si>
  <si>
    <t>Pohronské Rybárstvo</t>
  </si>
  <si>
    <t>Polnohospodár Nové Zámky</t>
  </si>
  <si>
    <t>Rapid Centrum</t>
  </si>
  <si>
    <t xml:space="preserve">Secco Comp Slovakia </t>
  </si>
  <si>
    <t>Slov - Ital</t>
  </si>
  <si>
    <t>Stolárstvo Luvier</t>
  </si>
  <si>
    <t>Čifáre</t>
  </si>
  <si>
    <t>Termofix</t>
  </si>
  <si>
    <t>Transclassic</t>
  </si>
  <si>
    <t>Vináreň</t>
  </si>
  <si>
    <t>Bohatá</t>
  </si>
  <si>
    <t>VOD PaKo</t>
  </si>
  <si>
    <t>Adivit</t>
  </si>
  <si>
    <t>Zuzana</t>
  </si>
  <si>
    <t>Agrolim Hurbanovo</t>
  </si>
  <si>
    <t>Autolakovač - autoklampiar</t>
  </si>
  <si>
    <t>Bruty</t>
  </si>
  <si>
    <t>Beste</t>
  </si>
  <si>
    <t>Bioveta</t>
  </si>
  <si>
    <t>Burda - textil</t>
  </si>
  <si>
    <t>Centrum - predajňa</t>
  </si>
  <si>
    <t>dvojka, SD Komárno</t>
  </si>
  <si>
    <t>Gala</t>
  </si>
  <si>
    <t>Kukučka, obchod. firma Bistro</t>
  </si>
  <si>
    <t>Madplant</t>
  </si>
  <si>
    <t>Paulis</t>
  </si>
  <si>
    <t>Potraviny mix</t>
  </si>
  <si>
    <t>Rekunst - Kajan Jozef</t>
  </si>
  <si>
    <t>Sam ovocie - potraviny</t>
  </si>
  <si>
    <t>Uni systém - obchodná činnosť</t>
  </si>
  <si>
    <t>VAPOS - VELKOOBCHOD</t>
  </si>
  <si>
    <t>Vodár - Kúrenár</t>
  </si>
  <si>
    <t>Záhradníctvo - predaj kvetov</t>
  </si>
  <si>
    <t>Úlohy</t>
  </si>
  <si>
    <t>1. Zoraďte údaje v tabuľke podľa Čísla PZ od najmenšieho po najväčšie.</t>
  </si>
  <si>
    <t>2. Zoraďte údaje v tabuľke podľa Obchodného zástupcu vzostupne, podľa</t>
  </si>
  <si>
    <t xml:space="preserve">    splátok poistného vzostupne a podľa Ročného poistného zostupne.</t>
  </si>
  <si>
    <t>3. Zobrazte všetky firmy, ktoré patria Jurajovi.</t>
  </si>
  <si>
    <t>4. Zobrazte všetky firmy s mesačnými splátkami poistného, ktoré patria Petrovi.</t>
  </si>
  <si>
    <t>5. Zobrazte všetky zmluvy s ročným poistným do 10 000 €.</t>
  </si>
  <si>
    <t>6. Zobrazte všetky zmluvy s ročným poistným od 10 000 € do 15 000 €.</t>
  </si>
  <si>
    <t xml:space="preserve">7. Zobrazte všetky zmluvy s ročným poistným buď menším ako 5 000 € alebo väčším ako 15 000 €. </t>
  </si>
  <si>
    <t>8. Zobrazte 5 top zmlúv s najvyššou hodnotou ročného poistného.</t>
  </si>
  <si>
    <t>9. Zobrazte všetky zmluvy s dátumom uzavretia v mesiaci marec 2013.</t>
  </si>
  <si>
    <t>10. Zobrazte všetky firmy, ktoré vo svojom názve obsahujú text "potraviny".</t>
  </si>
  <si>
    <t xml:space="preserve">11. Zobrazte všetky Petrove zmluvy, okrem zmlúv s mesačnými splátkami poistného, </t>
  </si>
  <si>
    <t xml:space="preserve">     s ročným poistným väčším ako 8 000 €, uzavreté v období od začiatku 2. štvrťroka v roku 2013.</t>
  </si>
  <si>
    <t>12. Zobrazte pomocou medzisúčtu priemerné ročné poistné každého Obchodného zástupcu.</t>
  </si>
  <si>
    <t>13. Vyznačte pomocou podmieneného formátovania sídlo "Alekšince".</t>
  </si>
  <si>
    <t>14. Vyznačte pomocou podmieneného formátovania Ročné poistné väčšie alebo rovné ako 5 000 €.</t>
  </si>
  <si>
    <t xml:space="preserve">      Farba písma bude červená a podklad žltý. </t>
  </si>
  <si>
    <t>Študent</t>
  </si>
  <si>
    <t>Slovenčina</t>
  </si>
  <si>
    <t>Matematika</t>
  </si>
  <si>
    <t>Fyzika</t>
  </si>
  <si>
    <t xml:space="preserve">Chémia </t>
  </si>
  <si>
    <t>Angličtina</t>
  </si>
  <si>
    <t>Priemer</t>
  </si>
  <si>
    <t>Výsledky</t>
  </si>
  <si>
    <t>ÚLOHY:</t>
  </si>
  <si>
    <t>Zima Ondrej</t>
  </si>
  <si>
    <t>1. Dopočítajte aritmetický priemer známok každého študenta.</t>
  </si>
  <si>
    <t xml:space="preserve">Zaujec Oliver </t>
  </si>
  <si>
    <t xml:space="preserve">2. Po vypočítanií vyhodnoťte každého študenta nasledovne: ak má priemer nad 2,5 zaradíme ho medzi neprijatých uchádzačov, </t>
  </si>
  <si>
    <t>Rekošová Jana</t>
  </si>
  <si>
    <t>ak má daný študent priemer pod 2,5 priradíme ho k prijatým študentom na prvý stupeň vysokoškolského štúdia.</t>
  </si>
  <si>
    <t>Radkovská Eva</t>
  </si>
  <si>
    <t>3. Vyberte zo zoznamu len študentov, ktorí majú zo slovenčiny 1 a z fyziky 2 pomocou automatického filtra.</t>
  </si>
  <si>
    <t>Pribula Andrej</t>
  </si>
  <si>
    <t>4. Zoraďte všetkých študentov podľa hodnotenia z chémie zostupne čiže od najhoršej známky po najlepšiu.</t>
  </si>
  <si>
    <t>Poláková Hana</t>
  </si>
  <si>
    <t>5. Každému študentovi, ktorý má z angličtiny 1 vložte komentár bunke ´´má uznanú štátnicu´´.</t>
  </si>
  <si>
    <t>Petrik Ivan</t>
  </si>
  <si>
    <t>6. Zrušte filtrovanie.</t>
  </si>
  <si>
    <t>Patrik Samuel</t>
  </si>
  <si>
    <t>Patrik Gabriel</t>
  </si>
  <si>
    <t xml:space="preserve">    a aký je priemer prijatých študentov.</t>
  </si>
  <si>
    <t>Palová Nina</t>
  </si>
  <si>
    <t>Paleník Pavol</t>
  </si>
  <si>
    <t>Oravcová Jana</t>
  </si>
  <si>
    <t>Oravcová Dana</t>
  </si>
  <si>
    <t>Olvecká Jana</t>
  </si>
  <si>
    <t>Novák Juraj</t>
  </si>
  <si>
    <t>Martincekova Mária</t>
  </si>
  <si>
    <t>Lences Ivan</t>
  </si>
  <si>
    <t>Kilian Rudolf</t>
  </si>
  <si>
    <t>Karšay Imrich</t>
  </si>
  <si>
    <t>Karlubiak Vladimír</t>
  </si>
  <si>
    <t>Ivanský Karol</t>
  </si>
  <si>
    <t>Ivaničová Henrieta</t>
  </si>
  <si>
    <t xml:space="preserve">Homér Ján </t>
  </si>
  <si>
    <t>Holý Peter</t>
  </si>
  <si>
    <t>Hanová Elena</t>
  </si>
  <si>
    <t>Hamarová Dana</t>
  </si>
  <si>
    <t>Gálová Viera</t>
  </si>
  <si>
    <t>Endrody Viliam</t>
  </si>
  <si>
    <t>Eliáš Miroslav</t>
  </si>
  <si>
    <t xml:space="preserve">Drnka Jaroslav </t>
  </si>
  <si>
    <t>Danielová Ema</t>
  </si>
  <si>
    <t>Cífer Martin</t>
  </si>
  <si>
    <t>Borodáč Mário</t>
  </si>
  <si>
    <t>Bertová Iveta</t>
  </si>
  <si>
    <t>Balkovič Andrej</t>
  </si>
  <si>
    <t>Attila Pinte</t>
  </si>
  <si>
    <t xml:space="preserve">7. Pomocou funkcie medzisúčet zistite aký je priemer neprijatých </t>
  </si>
  <si>
    <t>Priezvisko</t>
  </si>
  <si>
    <t>Meno</t>
  </si>
  <si>
    <t>Rok narodenia</t>
  </si>
  <si>
    <t>Miesto narodenia</t>
  </si>
  <si>
    <t xml:space="preserve"> Hulko</t>
  </si>
  <si>
    <t>Alexander</t>
  </si>
  <si>
    <t>Bratislava</t>
  </si>
  <si>
    <t>ÚLOHY</t>
  </si>
  <si>
    <t xml:space="preserve"> Zdarilek</t>
  </si>
  <si>
    <t>Anton</t>
  </si>
  <si>
    <t>1. Vytvorte tabuľku (kliknutím na ľubovoľnú bunku s údajmi a stlačením Ctrl+T).</t>
  </si>
  <si>
    <t xml:space="preserve"> Martiško</t>
  </si>
  <si>
    <t>Bohuslav</t>
  </si>
  <si>
    <t>Banská Bystrica</t>
  </si>
  <si>
    <t xml:space="preserve">(opačný postup je kliknutie na ktorúkoľvek bunku v tabuľke, potom dať menu Návrh, </t>
  </si>
  <si>
    <t xml:space="preserve"> Vozáriková</t>
  </si>
  <si>
    <t>Dana</t>
  </si>
  <si>
    <t xml:space="preserve">časť Nástroje - Konvertovať na rozsah) </t>
  </si>
  <si>
    <t xml:space="preserve"> Gregušová</t>
  </si>
  <si>
    <t>Daniela</t>
  </si>
  <si>
    <r>
      <t xml:space="preserve">2. Zmeňte názov tabuľky na </t>
    </r>
    <r>
      <rPr>
        <b/>
        <sz val="12"/>
        <color theme="1"/>
        <rFont val="Calibri"/>
        <family val="2"/>
        <charset val="238"/>
        <scheme val="minor"/>
      </rPr>
      <t>Údaje</t>
    </r>
    <r>
      <rPr>
        <sz val="12"/>
        <color theme="1"/>
        <rFont val="Calibri"/>
        <family val="2"/>
        <charset val="238"/>
        <scheme val="minor"/>
      </rPr>
      <t>.</t>
    </r>
  </si>
  <si>
    <t xml:space="preserve"> Tóthová</t>
  </si>
  <si>
    <t>Darina</t>
  </si>
  <si>
    <t xml:space="preserve"> Guspan</t>
  </si>
  <si>
    <t>Dezider</t>
  </si>
  <si>
    <t>Prešov</t>
  </si>
  <si>
    <t>(vek vyrátajte pomocou bunky I1)</t>
  </si>
  <si>
    <t xml:space="preserve"> Pánková</t>
  </si>
  <si>
    <t>Dragica</t>
  </si>
  <si>
    <t>Zvolen</t>
  </si>
  <si>
    <t>4. Pridajte do tabuľky riadok súčtu a vyrátajte priemerný vek.</t>
  </si>
  <si>
    <t xml:space="preserve"> Golian</t>
  </si>
  <si>
    <t>Emil</t>
  </si>
  <si>
    <t>Trenčín</t>
  </si>
  <si>
    <t xml:space="preserve">  Nájdite aj najstaršiu osobu. </t>
  </si>
  <si>
    <t xml:space="preserve"> Vido</t>
  </si>
  <si>
    <t>Liptovský Mikuláš</t>
  </si>
  <si>
    <t xml:space="preserve">5. Zistite koľko Milanov sa nachádza v stĺpci Meno. </t>
  </si>
  <si>
    <t xml:space="preserve"> Tarová</t>
  </si>
  <si>
    <t>Eva</t>
  </si>
  <si>
    <t>6. Zoraďte stĺpec Priezvisko od začiatku abecedy.</t>
  </si>
  <si>
    <t xml:space="preserve"> Semanišin</t>
  </si>
  <si>
    <t>Gabriel</t>
  </si>
  <si>
    <t>Košice</t>
  </si>
  <si>
    <t>7. Z tabuľky vyfiltrujte iba osoby, ktorých rok narodenia je 1960. Vybraté údaje</t>
  </si>
  <si>
    <t xml:space="preserve"> Môciková</t>
  </si>
  <si>
    <t>Ivana</t>
  </si>
  <si>
    <t xml:space="preserve">     prekopírujte pod zadanie. Po výbere vráťte tabuľku do pôvodného stavu.</t>
  </si>
  <si>
    <t xml:space="preserve"> Kremeňová</t>
  </si>
  <si>
    <t>Iveta</t>
  </si>
  <si>
    <t>Žilina</t>
  </si>
  <si>
    <t>8. Podľa Roku narodenia vyberte prvých 10 najvyšších položiek.</t>
  </si>
  <si>
    <t xml:space="preserve"> Genči</t>
  </si>
  <si>
    <t>Ján</t>
  </si>
  <si>
    <t>(Vybraté údaje prekopírujte pod zadanie. Po výbere vráťte tabuľku do pôvodného stavu.)</t>
  </si>
  <si>
    <t xml:space="preserve"> Petrík</t>
  </si>
  <si>
    <t>9. Vyfiltrujte iba tie osoby, ktorých priezvisko začína na písmeno G alebo P.</t>
  </si>
  <si>
    <t xml:space="preserve"> Šandrej</t>
  </si>
  <si>
    <t xml:space="preserve"> Válka</t>
  </si>
  <si>
    <t xml:space="preserve"> Váňa</t>
  </si>
  <si>
    <t xml:space="preserve"> Gazda</t>
  </si>
  <si>
    <t>Jaroslav</t>
  </si>
  <si>
    <t xml:space="preserve"> Matiaško</t>
  </si>
  <si>
    <t>Karol</t>
  </si>
  <si>
    <t xml:space="preserve"> Nováková</t>
  </si>
  <si>
    <t>Katarína</t>
  </si>
  <si>
    <t xml:space="preserve"> Vozár</t>
  </si>
  <si>
    <t>Libor</t>
  </si>
  <si>
    <t>Ľudmila</t>
  </si>
  <si>
    <t xml:space="preserve"> Miller</t>
  </si>
  <si>
    <t>Marián</t>
  </si>
  <si>
    <t>Trnava</t>
  </si>
  <si>
    <t xml:space="preserve"> Prosbová</t>
  </si>
  <si>
    <t>Marta</t>
  </si>
  <si>
    <t xml:space="preserve">       rozdiel každého zamestnanca oproti priemernému veku.</t>
  </si>
  <si>
    <t xml:space="preserve"> Babej</t>
  </si>
  <si>
    <t>Milan</t>
  </si>
  <si>
    <t xml:space="preserve"> Šujanský</t>
  </si>
  <si>
    <t xml:space="preserve">       Motívy.</t>
  </si>
  <si>
    <t xml:space="preserve"> Tabak</t>
  </si>
  <si>
    <t xml:space="preserve"> Mederly</t>
  </si>
  <si>
    <t xml:space="preserve"> Viest</t>
  </si>
  <si>
    <t xml:space="preserve"> Závodný</t>
  </si>
  <si>
    <t xml:space="preserve"> Madleňák</t>
  </si>
  <si>
    <t>Radovan</t>
  </si>
  <si>
    <t xml:space="preserve"> Ivančík</t>
  </si>
  <si>
    <t>Slavomír</t>
  </si>
  <si>
    <t xml:space="preserve"> Kalavský</t>
  </si>
  <si>
    <t>Svetozár</t>
  </si>
  <si>
    <t xml:space="preserve"> Ligas</t>
  </si>
  <si>
    <t>Štefan</t>
  </si>
  <si>
    <t xml:space="preserve"> Pisarský</t>
  </si>
  <si>
    <t>Vladimír</t>
  </si>
  <si>
    <t>3. Pridajte do tabuľky nový stĺpec zvaný Vek.</t>
  </si>
  <si>
    <t xml:space="preserve">10. Pridajte nový stĺpec s názvom Vek oproti priemeru, kde vyrátate vekový </t>
  </si>
  <si>
    <t>11. Zmeňte štýl tabuľky, prípadne si zvoľte iný motív v menu Rozloženie strany -</t>
  </si>
  <si>
    <t xml:space="preserve">3) </t>
  </si>
  <si>
    <t>4)</t>
  </si>
  <si>
    <t>5)</t>
  </si>
  <si>
    <t>6)</t>
  </si>
  <si>
    <t>7)</t>
  </si>
  <si>
    <t>8)</t>
  </si>
  <si>
    <t>9)</t>
  </si>
  <si>
    <t xml:space="preserve">10) </t>
  </si>
  <si>
    <t>11)</t>
  </si>
  <si>
    <t>12)</t>
  </si>
  <si>
    <t>13)</t>
  </si>
  <si>
    <t>14)</t>
  </si>
  <si>
    <t>Vek</t>
  </si>
  <si>
    <t>Celková hodnota</t>
  </si>
  <si>
    <t>Vek2</t>
  </si>
  <si>
    <t>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</si>
</sst>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&quot;kg&quot;\ "/>
    <numFmt numFmtId="165" formatCode="dd/mm/yy"/>
    <numFmt numFmtId="166" formatCode="#,##0.0\ &quot;€&quot;"/>
    <numFmt numFmtId="167" formatCode="#,##0.0\ &quot;Sk&quot;"/>
    <numFmt numFmtId="168" formatCode="_-* #,##0.00\ &quot;Sk&quot;_-;\-* #,##0.00\ &quot;Sk&quot;_-;_-* &quot;-&quot;??\ &quot;Sk&quot;_-;_-@_-"/>
    <numFmt numFmtId="169" formatCode="#,##0&quot; V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Switzerland"/>
      <charset val="238"/>
    </font>
    <font>
      <b/>
      <sz val="10"/>
      <color indexed="9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8"/>
      <color indexed="8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indexed="48"/>
      <name val="Switzerland"/>
      <family val="2"/>
      <charset val="238"/>
    </font>
    <font>
      <sz val="10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9" fillId="0" borderId="0"/>
    <xf numFmtId="168" fontId="4" fillId="0" borderId="0" applyFont="0" applyFill="0" applyBorder="0" applyAlignment="0" applyProtection="0"/>
    <xf numFmtId="0" fontId="2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169" fontId="15" fillId="0" borderId="0">
      <alignment horizontal="center"/>
    </xf>
    <xf numFmtId="0" fontId="2" fillId="0" borderId="0"/>
  </cellStyleXfs>
  <cellXfs count="71">
    <xf numFmtId="0" fontId="0" fillId="0" borderId="0" xfId="0"/>
    <xf numFmtId="164" fontId="5" fillId="2" borderId="0" xfId="1" applyNumberFormat="1" applyFont="1" applyFill="1" applyAlignment="1">
      <alignment horizontal="justify"/>
    </xf>
    <xf numFmtId="165" fontId="5" fillId="2" borderId="0" xfId="1" applyNumberFormat="1" applyFont="1" applyFill="1" applyAlignment="1">
      <alignment horizontal="center"/>
    </xf>
    <xf numFmtId="166" fontId="5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NumberFormat="1" applyFont="1" applyFill="1" applyAlignment="1">
      <alignment horizontal="justify"/>
    </xf>
    <xf numFmtId="0" fontId="7" fillId="0" borderId="0" xfId="1" applyFont="1" applyFill="1" applyAlignment="1">
      <alignment horizontal="left"/>
    </xf>
    <xf numFmtId="165" fontId="7" fillId="0" borderId="0" xfId="1" applyNumberFormat="1" applyFont="1" applyFill="1"/>
    <xf numFmtId="166" fontId="8" fillId="0" borderId="0" xfId="1" applyNumberFormat="1" applyFont="1" applyFill="1"/>
    <xf numFmtId="0" fontId="8" fillId="0" borderId="0" xfId="1" applyFont="1" applyFill="1" applyAlignment="1">
      <alignment horizontal="center"/>
    </xf>
    <xf numFmtId="0" fontId="8" fillId="0" borderId="0" xfId="1" applyFont="1" applyFill="1"/>
    <xf numFmtId="0" fontId="7" fillId="0" borderId="0" xfId="1" applyFont="1" applyFill="1"/>
    <xf numFmtId="167" fontId="8" fillId="0" borderId="0" xfId="1" applyNumberFormat="1" applyFont="1" applyFill="1"/>
    <xf numFmtId="0" fontId="7" fillId="0" borderId="0" xfId="1" applyFont="1" applyFill="1" applyBorder="1" applyAlignment="1">
      <alignment horizontal="left"/>
    </xf>
    <xf numFmtId="1" fontId="7" fillId="0" borderId="0" xfId="1" applyNumberFormat="1" applyFont="1" applyFill="1"/>
    <xf numFmtId="1" fontId="10" fillId="0" borderId="0" xfId="2" applyNumberFormat="1" applyFont="1" applyFill="1" applyAlignment="1">
      <alignment horizontal="left"/>
    </xf>
    <xf numFmtId="168" fontId="7" fillId="0" borderId="0" xfId="3" applyFont="1" applyFill="1" applyAlignment="1">
      <alignment horizontal="left"/>
    </xf>
    <xf numFmtId="0" fontId="11" fillId="0" borderId="0" xfId="1" applyFont="1" applyFill="1"/>
    <xf numFmtId="0" fontId="6" fillId="0" borderId="0" xfId="1" applyNumberFormat="1" applyFont="1" applyAlignment="1">
      <alignment horizontal="justify"/>
    </xf>
    <xf numFmtId="0" fontId="7" fillId="0" borderId="0" xfId="1" applyFont="1"/>
    <xf numFmtId="0" fontId="4" fillId="0" borderId="0" xfId="1"/>
    <xf numFmtId="165" fontId="7" fillId="0" borderId="0" xfId="1" applyNumberFormat="1" applyFont="1"/>
    <xf numFmtId="166" fontId="8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/>
    <xf numFmtId="166" fontId="12" fillId="0" borderId="0" xfId="1" applyNumberFormat="1" applyFont="1"/>
    <xf numFmtId="0" fontId="11" fillId="3" borderId="0" xfId="1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8" fillId="3" borderId="0" xfId="1" applyFont="1" applyFill="1"/>
    <xf numFmtId="0" fontId="16" fillId="3" borderId="0" xfId="0" applyFont="1" applyFill="1" applyAlignment="1">
      <alignment vertical="top" readingOrder="1"/>
    </xf>
    <xf numFmtId="0" fontId="2" fillId="3" borderId="1" xfId="11" applyFill="1" applyBorder="1"/>
    <xf numFmtId="0" fontId="2" fillId="4" borderId="2" xfId="11" applyFill="1" applyBorder="1" applyAlignment="1">
      <alignment horizontal="center"/>
    </xf>
    <xf numFmtId="0" fontId="2" fillId="5" borderId="2" xfId="11" applyFill="1" applyBorder="1" applyAlignment="1">
      <alignment horizontal="center"/>
    </xf>
    <xf numFmtId="0" fontId="2" fillId="6" borderId="2" xfId="11" applyFill="1" applyBorder="1" applyAlignment="1">
      <alignment horizontal="center"/>
    </xf>
    <xf numFmtId="0" fontId="2" fillId="7" borderId="2" xfId="11" applyFill="1" applyBorder="1" applyAlignment="1">
      <alignment horizontal="center"/>
    </xf>
    <xf numFmtId="0" fontId="2" fillId="8" borderId="3" xfId="11" applyFill="1" applyBorder="1" applyAlignment="1">
      <alignment horizontal="center"/>
    </xf>
    <xf numFmtId="0" fontId="2" fillId="9" borderId="1" xfId="11" applyFill="1" applyBorder="1"/>
    <xf numFmtId="0" fontId="2" fillId="10" borderId="4" xfId="11" applyFill="1" applyBorder="1"/>
    <xf numFmtId="0" fontId="2" fillId="0" borderId="0" xfId="11"/>
    <xf numFmtId="0" fontId="17" fillId="11" borderId="0" xfId="11" applyFont="1" applyFill="1"/>
    <xf numFmtId="0" fontId="17" fillId="11" borderId="0" xfId="11" applyNumberFormat="1" applyFont="1" applyFill="1"/>
    <xf numFmtId="0" fontId="2" fillId="0" borderId="6" xfId="11" applyBorder="1" applyAlignment="1">
      <alignment horizontal="center"/>
    </xf>
    <xf numFmtId="0" fontId="2" fillId="0" borderId="7" xfId="11" applyBorder="1" applyAlignment="1">
      <alignment horizontal="center"/>
    </xf>
    <xf numFmtId="0" fontId="18" fillId="12" borderId="8" xfId="11" applyFont="1" applyFill="1" applyBorder="1" applyAlignment="1">
      <alignment horizontal="left" vertical="top"/>
    </xf>
    <xf numFmtId="0" fontId="2" fillId="0" borderId="9" xfId="11" applyBorder="1" applyAlignment="1">
      <alignment horizontal="center"/>
    </xf>
    <xf numFmtId="0" fontId="2" fillId="0" borderId="10" xfId="11" applyBorder="1" applyAlignment="1">
      <alignment horizontal="center"/>
    </xf>
    <xf numFmtId="0" fontId="19" fillId="12" borderId="8" xfId="11" applyFont="1" applyFill="1" applyBorder="1" applyAlignment="1">
      <alignment horizontal="left" vertical="top"/>
    </xf>
    <xf numFmtId="0" fontId="17" fillId="11" borderId="0" xfId="11" applyFont="1" applyFill="1" applyAlignment="1">
      <alignment horizontal="left"/>
    </xf>
    <xf numFmtId="0" fontId="2" fillId="0" borderId="0" xfId="11" applyAlignment="1">
      <alignment horizontal="left"/>
    </xf>
    <xf numFmtId="0" fontId="2" fillId="0" borderId="0" xfId="11" applyNumberFormat="1"/>
    <xf numFmtId="0" fontId="19" fillId="12" borderId="8" xfId="11" quotePrefix="1" applyFont="1" applyFill="1" applyBorder="1" applyAlignment="1">
      <alignment horizontal="left" vertical="top"/>
    </xf>
    <xf numFmtId="0" fontId="18" fillId="12" borderId="11" xfId="11" applyFont="1" applyFill="1" applyBorder="1" applyAlignment="1">
      <alignment horizontal="left" vertical="top"/>
    </xf>
    <xf numFmtId="0" fontId="2" fillId="0" borderId="12" xfId="11" applyBorder="1" applyAlignment="1">
      <alignment horizontal="center"/>
    </xf>
    <xf numFmtId="0" fontId="2" fillId="0" borderId="13" xfId="11" applyBorder="1" applyAlignment="1">
      <alignment horizontal="center"/>
    </xf>
    <xf numFmtId="0" fontId="2" fillId="11" borderId="0" xfId="11" applyFill="1"/>
    <xf numFmtId="0" fontId="2" fillId="11" borderId="0" xfId="11" applyFill="1" applyAlignment="1">
      <alignment horizontal="left"/>
    </xf>
    <xf numFmtId="0" fontId="2" fillId="11" borderId="0" xfId="11" applyNumberFormat="1" applyFill="1"/>
    <xf numFmtId="0" fontId="20" fillId="0" borderId="0" xfId="11" applyFont="1"/>
    <xf numFmtId="0" fontId="3" fillId="3" borderId="14" xfId="11" applyFont="1" applyFill="1" applyBorder="1" applyAlignment="1">
      <alignment horizontal="center"/>
    </xf>
    <xf numFmtId="0" fontId="2" fillId="3" borderId="0" xfId="11" applyFill="1"/>
    <xf numFmtId="0" fontId="17" fillId="3" borderId="0" xfId="11" applyFont="1" applyFill="1"/>
    <xf numFmtId="0" fontId="17" fillId="3" borderId="0" xfId="11" applyFont="1" applyFill="1" applyAlignment="1">
      <alignment horizontal="center"/>
    </xf>
    <xf numFmtId="0" fontId="17" fillId="0" borderId="0" xfId="11" applyFont="1" applyFill="1"/>
    <xf numFmtId="0" fontId="2" fillId="0" borderId="0" xfId="11" applyFill="1"/>
    <xf numFmtId="0" fontId="20" fillId="0" borderId="0" xfId="11" applyFont="1" applyFill="1"/>
    <xf numFmtId="0" fontId="1" fillId="0" borderId="0" xfId="0" applyNumberFormat="1" applyFont="1" applyFill="1" applyBorder="1" applyAlignment="1" applyProtection="1"/>
    <xf numFmtId="0" fontId="1" fillId="0" borderId="0" xfId="11" applyFont="1"/>
    <xf numFmtId="0" fontId="1" fillId="0" borderId="0" xfId="0" applyFont="1" applyFill="1" applyBorder="1" applyAlignment="1" applyProtection="1"/>
    <xf numFmtId="0" fontId="1" fillId="0" borderId="0" xfId="11" applyNumberFormat="1" applyFont="1"/>
    <xf numFmtId="0" fontId="19" fillId="12" borderId="5" xfId="11" applyFont="1" applyFill="1" applyBorder="1" applyAlignment="1">
      <alignment horizontal="left" vertical="top"/>
    </xf>
  </cellXfs>
  <cellStyles count="12">
    <cellStyle name="Currency 2" xfId="3"/>
    <cellStyle name="Normal 2" xfId="1"/>
    <cellStyle name="Normal 3" xfId="11"/>
    <cellStyle name="Normálna" xfId="0" builtinId="0"/>
    <cellStyle name="Normálna 2" xfId="4"/>
    <cellStyle name="normálne 2" xfId="5"/>
    <cellStyle name="normálne 4" xfId="6"/>
    <cellStyle name="normálne 6" xfId="7"/>
    <cellStyle name="normálne 7" xfId="8"/>
    <cellStyle name="normálne 8" xfId="9"/>
    <cellStyle name="normální_FAKTURA" xfId="2"/>
    <cellStyle name="vinkulácia" xfId="10"/>
  </cellStyles>
  <dxfs count="9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5" Type="http://schemas.openxmlformats.org/officeDocument/2006/relationships/image" Target="../media/image23.png"/><Relationship Id="rId4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876300</xdr:colOff>
      <xdr:row>20</xdr:row>
      <xdr:rowOff>152400</xdr:rowOff>
    </xdr:from>
    <xdr:to>
      <xdr:col>12</xdr:col>
      <xdr:colOff>800100</xdr:colOff>
      <xdr:row>37</xdr:row>
      <xdr:rowOff>19050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575" y="3448050"/>
          <a:ext cx="2581275" cy="261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39</xdr:row>
      <xdr:rowOff>38100</xdr:rowOff>
    </xdr:from>
    <xdr:to>
      <xdr:col>12</xdr:col>
      <xdr:colOff>790575</xdr:colOff>
      <xdr:row>54</xdr:row>
      <xdr:rowOff>104775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9150" y="6410325"/>
          <a:ext cx="254317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790575</xdr:colOff>
      <xdr:row>39</xdr:row>
      <xdr:rowOff>38100</xdr:rowOff>
    </xdr:from>
    <xdr:to>
      <xdr:col>15</xdr:col>
      <xdr:colOff>704850</xdr:colOff>
      <xdr:row>55</xdr:row>
      <xdr:rowOff>19050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6410325"/>
          <a:ext cx="2571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56</xdr:row>
      <xdr:rowOff>9525</xdr:rowOff>
    </xdr:from>
    <xdr:to>
      <xdr:col>13</xdr:col>
      <xdr:colOff>438150</xdr:colOff>
      <xdr:row>69</xdr:row>
      <xdr:rowOff>38100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9134475"/>
          <a:ext cx="3095625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71</xdr:row>
      <xdr:rowOff>0</xdr:rowOff>
    </xdr:from>
    <xdr:to>
      <xdr:col>13</xdr:col>
      <xdr:colOff>257175</xdr:colOff>
      <xdr:row>84</xdr:row>
      <xdr:rowOff>57150</xdr:rowOff>
    </xdr:to>
    <xdr:pic>
      <xdr:nvPicPr>
        <xdr:cNvPr id="6" name="Obrázok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11553825"/>
          <a:ext cx="2914650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86</xdr:row>
      <xdr:rowOff>0</xdr:rowOff>
    </xdr:from>
    <xdr:to>
      <xdr:col>13</xdr:col>
      <xdr:colOff>180975</xdr:colOff>
      <xdr:row>99</xdr:row>
      <xdr:rowOff>76200</xdr:rowOff>
    </xdr:to>
    <xdr:pic>
      <xdr:nvPicPr>
        <xdr:cNvPr id="7" name="Obrázok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625" y="13982700"/>
          <a:ext cx="2828925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381000</xdr:colOff>
      <xdr:row>20</xdr:row>
      <xdr:rowOff>133350</xdr:rowOff>
    </xdr:from>
    <xdr:to>
      <xdr:col>20</xdr:col>
      <xdr:colOff>542925</xdr:colOff>
      <xdr:row>28</xdr:row>
      <xdr:rowOff>85725</xdr:rowOff>
    </xdr:to>
    <xdr:pic>
      <xdr:nvPicPr>
        <xdr:cNvPr id="8" name="Obrázok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5" y="3429000"/>
          <a:ext cx="2819400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542925</xdr:colOff>
      <xdr:row>31</xdr:row>
      <xdr:rowOff>0</xdr:rowOff>
    </xdr:from>
    <xdr:to>
      <xdr:col>20</xdr:col>
      <xdr:colOff>409575</xdr:colOff>
      <xdr:row>48</xdr:row>
      <xdr:rowOff>133350</xdr:rowOff>
    </xdr:to>
    <xdr:pic>
      <xdr:nvPicPr>
        <xdr:cNvPr id="9" name="Obrázok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3800" y="5076825"/>
          <a:ext cx="2524125" cy="288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495300</xdr:colOff>
      <xdr:row>50</xdr:row>
      <xdr:rowOff>9525</xdr:rowOff>
    </xdr:from>
    <xdr:to>
      <xdr:col>20</xdr:col>
      <xdr:colOff>752475</xdr:colOff>
      <xdr:row>63</xdr:row>
      <xdr:rowOff>95250</xdr:rowOff>
    </xdr:to>
    <xdr:pic>
      <xdr:nvPicPr>
        <xdr:cNvPr id="10" name="Obrázok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26175" y="8162925"/>
          <a:ext cx="29146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428625</xdr:colOff>
      <xdr:row>65</xdr:row>
      <xdr:rowOff>9525</xdr:rowOff>
    </xdr:from>
    <xdr:to>
      <xdr:col>20</xdr:col>
      <xdr:colOff>342900</xdr:colOff>
      <xdr:row>80</xdr:row>
      <xdr:rowOff>152400</xdr:rowOff>
    </xdr:to>
    <xdr:pic>
      <xdr:nvPicPr>
        <xdr:cNvPr id="11" name="Obrázok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10591800"/>
          <a:ext cx="2571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361950</xdr:colOff>
      <xdr:row>65</xdr:row>
      <xdr:rowOff>0</xdr:rowOff>
    </xdr:from>
    <xdr:to>
      <xdr:col>23</xdr:col>
      <xdr:colOff>219075</xdr:colOff>
      <xdr:row>81</xdr:row>
      <xdr:rowOff>28575</xdr:rowOff>
    </xdr:to>
    <xdr:pic>
      <xdr:nvPicPr>
        <xdr:cNvPr id="12" name="Obrázok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300" y="10582275"/>
          <a:ext cx="2514600" cy="261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209550</xdr:colOff>
      <xdr:row>65</xdr:row>
      <xdr:rowOff>0</xdr:rowOff>
    </xdr:from>
    <xdr:to>
      <xdr:col>26</xdr:col>
      <xdr:colOff>276225</xdr:colOff>
      <xdr:row>78</xdr:row>
      <xdr:rowOff>95250</xdr:rowOff>
    </xdr:to>
    <xdr:pic>
      <xdr:nvPicPr>
        <xdr:cNvPr id="13" name="Obrázok 1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55375" y="10582275"/>
          <a:ext cx="2724150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276225</xdr:colOff>
      <xdr:row>64</xdr:row>
      <xdr:rowOff>152400</xdr:rowOff>
    </xdr:from>
    <xdr:to>
      <xdr:col>29</xdr:col>
      <xdr:colOff>209550</xdr:colOff>
      <xdr:row>82</xdr:row>
      <xdr:rowOff>85725</xdr:rowOff>
    </xdr:to>
    <xdr:pic>
      <xdr:nvPicPr>
        <xdr:cNvPr id="14" name="Obrázok 1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9525" y="10572750"/>
          <a:ext cx="2590800" cy="284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438150</xdr:colOff>
      <xdr:row>82</xdr:row>
      <xdr:rowOff>142875</xdr:rowOff>
    </xdr:from>
    <xdr:to>
      <xdr:col>20</xdr:col>
      <xdr:colOff>533400</xdr:colOff>
      <xdr:row>102</xdr:row>
      <xdr:rowOff>28575</xdr:rowOff>
    </xdr:to>
    <xdr:pic>
      <xdr:nvPicPr>
        <xdr:cNvPr id="15" name="Obrázok 14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9025" y="13477875"/>
          <a:ext cx="2752725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409575</xdr:colOff>
      <xdr:row>21</xdr:row>
      <xdr:rowOff>9525</xdr:rowOff>
    </xdr:from>
    <xdr:to>
      <xdr:col>28</xdr:col>
      <xdr:colOff>219075</xdr:colOff>
      <xdr:row>30</xdr:row>
      <xdr:rowOff>47625</xdr:rowOff>
    </xdr:to>
    <xdr:pic>
      <xdr:nvPicPr>
        <xdr:cNvPr id="16" name="Obrázok 15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9575" y="3467100"/>
          <a:ext cx="5124450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400050</xdr:colOff>
      <xdr:row>33</xdr:row>
      <xdr:rowOff>19050</xdr:rowOff>
    </xdr:from>
    <xdr:to>
      <xdr:col>28</xdr:col>
      <xdr:colOff>504825</xdr:colOff>
      <xdr:row>54</xdr:row>
      <xdr:rowOff>133350</xdr:rowOff>
    </xdr:to>
    <xdr:pic>
      <xdr:nvPicPr>
        <xdr:cNvPr id="17" name="Obrázok 16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5419725"/>
          <a:ext cx="5419725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23</xdr:row>
      <xdr:rowOff>0</xdr:rowOff>
    </xdr:from>
    <xdr:to>
      <xdr:col>13</xdr:col>
      <xdr:colOff>561975</xdr:colOff>
      <xdr:row>34</xdr:row>
      <xdr:rowOff>76200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29908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36</xdr:row>
      <xdr:rowOff>19050</xdr:rowOff>
    </xdr:from>
    <xdr:to>
      <xdr:col>13</xdr:col>
      <xdr:colOff>371475</xdr:colOff>
      <xdr:row>42</xdr:row>
      <xdr:rowOff>95250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7105650"/>
          <a:ext cx="280035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</xdr:colOff>
      <xdr:row>43</xdr:row>
      <xdr:rowOff>180975</xdr:rowOff>
    </xdr:from>
    <xdr:to>
      <xdr:col>13</xdr:col>
      <xdr:colOff>333375</xdr:colOff>
      <xdr:row>55</xdr:row>
      <xdr:rowOff>57150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601075"/>
          <a:ext cx="2752725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11</xdr:row>
      <xdr:rowOff>190500</xdr:rowOff>
    </xdr:from>
    <xdr:to>
      <xdr:col>11</xdr:col>
      <xdr:colOff>666750</xdr:colOff>
      <xdr:row>25</xdr:row>
      <xdr:rowOff>152400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2400300"/>
          <a:ext cx="250507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12</xdr:row>
      <xdr:rowOff>0</xdr:rowOff>
    </xdr:from>
    <xdr:to>
      <xdr:col>14</xdr:col>
      <xdr:colOff>85725</xdr:colOff>
      <xdr:row>25</xdr:row>
      <xdr:rowOff>9525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2409825"/>
          <a:ext cx="2505075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400050</xdr:colOff>
      <xdr:row>27</xdr:row>
      <xdr:rowOff>38100</xdr:rowOff>
    </xdr:from>
    <xdr:to>
      <xdr:col>11</xdr:col>
      <xdr:colOff>504825</xdr:colOff>
      <xdr:row>31</xdr:row>
      <xdr:rowOff>123825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5448300"/>
          <a:ext cx="22288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38100</xdr:colOff>
      <xdr:row>26</xdr:row>
      <xdr:rowOff>142875</xdr:rowOff>
    </xdr:from>
    <xdr:to>
      <xdr:col>17</xdr:col>
      <xdr:colOff>209550</xdr:colOff>
      <xdr:row>42</xdr:row>
      <xdr:rowOff>161925</xdr:rowOff>
    </xdr:to>
    <xdr:pic>
      <xdr:nvPicPr>
        <xdr:cNvPr id="7" name="Obrázok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5353050"/>
          <a:ext cx="4676775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419100</xdr:colOff>
      <xdr:row>12</xdr:row>
      <xdr:rowOff>9525</xdr:rowOff>
    </xdr:from>
    <xdr:to>
      <xdr:col>23</xdr:col>
      <xdr:colOff>133350</xdr:colOff>
      <xdr:row>28</xdr:row>
      <xdr:rowOff>28575</xdr:rowOff>
    </xdr:to>
    <xdr:pic>
      <xdr:nvPicPr>
        <xdr:cNvPr id="8" name="Obrázok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2419350"/>
          <a:ext cx="2762250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Údaje" displayName="Údaje" ref="A1:F39" totalsRowCount="1" headerRowDxfId="8" headerRowCellStyle="Normal 3" dataCellStyle="Normal 3">
  <autoFilter ref="A1:F38"/>
  <sortState ref="A2:E38">
    <sortCondition ref="A1:A38"/>
  </sortState>
  <tableColumns count="6">
    <tableColumn id="1" name="Priezvisko" totalsRowLabel="Celková hodnota" totalsRowDxfId="6" dataCellStyle="Normal 3"/>
    <tableColumn id="2" name="Meno" totalsRowFunction="custom" totalsRowDxfId="5" dataCellStyle="Normal 3">
      <totalsRowFormula>COUNTIF(Údaje[Meno],"Milan")</totalsRowFormula>
    </tableColumn>
    <tableColumn id="3" name="Rok narodenia" totalsRowFunction="min" totalsRowDxfId="4" dataCellStyle="Normal 3"/>
    <tableColumn id="4" name="Miesto narodenia" totalsRowDxfId="3" dataCellStyle="Normal 3"/>
    <tableColumn id="5" name="Vek" totalsRowFunction="average" dataDxfId="7" totalsRowDxfId="2" dataCellStyle="Normal 3">
      <calculatedColumnFormula>$I$1-Údaje[[#This Row],[Rok narodenia]]</calculatedColumnFormula>
    </tableColumn>
    <tableColumn id="6" name="Vek2" dataDxfId="0" totalsRowDxfId="1" dataCellStyle="Normal 3">
      <calculatedColumnFormula>Údaje[[#This Row],[Vek]]-Údaje[[#Totals],[Vek]]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55"/>
  <sheetViews>
    <sheetView tabSelected="1" zoomScaleNormal="100" workbookViewId="0">
      <selection activeCell="H20" sqref="H20"/>
    </sheetView>
  </sheetViews>
  <sheetFormatPr defaultColWidth="13.28515625" defaultRowHeight="12.75"/>
  <cols>
    <col min="1" max="1" width="10.7109375" style="19" bestFit="1" customWidth="1"/>
    <col min="2" max="3" width="35" style="20" bestFit="1" customWidth="1"/>
    <col min="4" max="4" width="11.42578125" style="22" bestFit="1" customWidth="1"/>
    <col min="5" max="5" width="17" style="23" bestFit="1" customWidth="1"/>
    <col min="6" max="6" width="16.140625" style="24" bestFit="1" customWidth="1"/>
    <col min="7" max="7" width="18.28515625" style="25" bestFit="1" customWidth="1"/>
    <col min="8" max="16384" width="13.28515625" style="25"/>
  </cols>
  <sheetData>
    <row r="1" spans="1:22" s="5" customFormat="1" ht="15.7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J1" s="27" t="s">
        <v>123</v>
      </c>
      <c r="K1" s="28"/>
      <c r="L1" s="28"/>
      <c r="M1" s="28"/>
      <c r="N1" s="28"/>
      <c r="O1" s="28"/>
      <c r="P1" s="28"/>
    </row>
    <row r="2" spans="1:22" s="11" customFormat="1">
      <c r="A2" s="6">
        <v>2306</v>
      </c>
      <c r="B2" s="12" t="s">
        <v>53</v>
      </c>
      <c r="C2" s="12" t="s">
        <v>26</v>
      </c>
      <c r="D2" s="8">
        <v>41318</v>
      </c>
      <c r="E2" s="9">
        <v>19337.304659662688</v>
      </c>
      <c r="F2" s="10" t="s">
        <v>19</v>
      </c>
      <c r="G2" s="11" t="s">
        <v>10</v>
      </c>
      <c r="J2" s="29" t="s">
        <v>124</v>
      </c>
      <c r="K2" s="29"/>
      <c r="L2" s="29"/>
      <c r="M2" s="29"/>
      <c r="N2" s="29"/>
      <c r="O2" s="29"/>
      <c r="P2" s="29"/>
    </row>
    <row r="3" spans="1:22" s="11" customFormat="1">
      <c r="A3" s="6">
        <v>2297</v>
      </c>
      <c r="B3" s="7" t="s">
        <v>56</v>
      </c>
      <c r="C3" s="14" t="s">
        <v>35</v>
      </c>
      <c r="D3" s="8">
        <v>41327</v>
      </c>
      <c r="E3" s="9">
        <v>18239.254448019525</v>
      </c>
      <c r="F3" s="10" t="s">
        <v>19</v>
      </c>
      <c r="G3" s="11" t="s">
        <v>10</v>
      </c>
      <c r="J3" s="29" t="s">
        <v>125</v>
      </c>
      <c r="K3" s="29"/>
      <c r="L3" s="29"/>
      <c r="M3" s="29"/>
      <c r="N3" s="29"/>
      <c r="O3" s="29"/>
      <c r="P3" s="29"/>
    </row>
    <row r="4" spans="1:22" s="11" customFormat="1">
      <c r="A4" s="6">
        <v>2312</v>
      </c>
      <c r="B4" s="12" t="s">
        <v>62</v>
      </c>
      <c r="C4" s="12" t="s">
        <v>26</v>
      </c>
      <c r="D4" s="8">
        <v>41322</v>
      </c>
      <c r="E4" s="9">
        <v>11473.494595391927</v>
      </c>
      <c r="F4" s="10" t="s">
        <v>19</v>
      </c>
      <c r="G4" s="11" t="s">
        <v>10</v>
      </c>
      <c r="J4" s="29" t="s">
        <v>126</v>
      </c>
      <c r="K4" s="29"/>
      <c r="L4" s="29"/>
      <c r="M4" s="29"/>
      <c r="N4" s="29"/>
      <c r="O4" s="29"/>
      <c r="P4" s="29"/>
      <c r="V4" s="13"/>
    </row>
    <row r="5" spans="1:22" s="11" customFormat="1">
      <c r="A5" s="6">
        <v>2359</v>
      </c>
      <c r="B5" s="7" t="s">
        <v>22</v>
      </c>
      <c r="C5" s="7" t="s">
        <v>8</v>
      </c>
      <c r="D5" s="8">
        <v>41345</v>
      </c>
      <c r="E5" s="9">
        <v>11413.412431566545</v>
      </c>
      <c r="F5" s="10" t="s">
        <v>19</v>
      </c>
      <c r="G5" s="11" t="s">
        <v>10</v>
      </c>
      <c r="J5" s="29" t="s">
        <v>127</v>
      </c>
      <c r="K5" s="29"/>
      <c r="L5" s="29"/>
      <c r="M5" s="29"/>
      <c r="N5" s="29"/>
      <c r="O5" s="29"/>
      <c r="P5" s="29"/>
    </row>
    <row r="6" spans="1:22" s="11" customFormat="1">
      <c r="A6" s="6">
        <v>2369</v>
      </c>
      <c r="B6" s="7" t="s">
        <v>23</v>
      </c>
      <c r="C6" s="7" t="s">
        <v>8</v>
      </c>
      <c r="D6" s="8">
        <v>41375</v>
      </c>
      <c r="E6" s="9">
        <v>8855.5319094654769</v>
      </c>
      <c r="F6" s="10" t="s">
        <v>19</v>
      </c>
      <c r="G6" s="11" t="s">
        <v>10</v>
      </c>
      <c r="J6" s="29" t="s">
        <v>128</v>
      </c>
      <c r="K6" s="29"/>
      <c r="L6" s="29"/>
      <c r="M6" s="29"/>
      <c r="N6" s="29"/>
      <c r="O6" s="29"/>
      <c r="P6" s="29"/>
    </row>
    <row r="7" spans="1:22" s="11" customFormat="1">
      <c r="A7" s="6">
        <v>2355</v>
      </c>
      <c r="B7" s="12" t="s">
        <v>58</v>
      </c>
      <c r="C7" s="12" t="s">
        <v>37</v>
      </c>
      <c r="D7" s="8">
        <v>41333</v>
      </c>
      <c r="E7" s="9">
        <v>7240.2522661980665</v>
      </c>
      <c r="F7" s="10" t="s">
        <v>19</v>
      </c>
      <c r="G7" s="11" t="s">
        <v>10</v>
      </c>
      <c r="J7" s="29" t="s">
        <v>129</v>
      </c>
      <c r="K7" s="29"/>
      <c r="L7" s="29"/>
      <c r="M7" s="29"/>
      <c r="N7" s="29"/>
      <c r="O7" s="29"/>
      <c r="P7" s="29"/>
    </row>
    <row r="8" spans="1:22" s="11" customFormat="1">
      <c r="A8" s="6">
        <v>2365</v>
      </c>
      <c r="B8" s="7" t="s">
        <v>18</v>
      </c>
      <c r="C8" s="7" t="s">
        <v>8</v>
      </c>
      <c r="D8" s="8">
        <v>41363</v>
      </c>
      <c r="E8" s="9">
        <v>4786.3005448188642</v>
      </c>
      <c r="F8" s="10" t="s">
        <v>19</v>
      </c>
      <c r="G8" s="11" t="s">
        <v>10</v>
      </c>
      <c r="J8" s="29" t="s">
        <v>130</v>
      </c>
      <c r="K8" s="29"/>
      <c r="L8" s="29"/>
      <c r="M8" s="29"/>
      <c r="N8" s="29"/>
      <c r="O8" s="29"/>
      <c r="P8" s="29"/>
    </row>
    <row r="9" spans="1:22" s="11" customFormat="1">
      <c r="A9" s="6">
        <v>2345</v>
      </c>
      <c r="B9" s="12" t="s">
        <v>45</v>
      </c>
      <c r="C9" s="12" t="s">
        <v>44</v>
      </c>
      <c r="D9" s="8">
        <v>41321</v>
      </c>
      <c r="E9" s="9">
        <v>16980.924183975316</v>
      </c>
      <c r="F9" s="10" t="s">
        <v>13</v>
      </c>
      <c r="G9" s="11" t="s">
        <v>10</v>
      </c>
      <c r="J9" s="29" t="s">
        <v>131</v>
      </c>
      <c r="K9" s="29"/>
      <c r="L9" s="29"/>
      <c r="M9" s="29"/>
      <c r="N9" s="29"/>
      <c r="O9" s="29"/>
      <c r="P9" s="29"/>
    </row>
    <row r="10" spans="1:22" s="11" customFormat="1">
      <c r="A10" s="6">
        <v>2373</v>
      </c>
      <c r="B10" s="7" t="s">
        <v>28</v>
      </c>
      <c r="C10" s="7" t="s">
        <v>8</v>
      </c>
      <c r="D10" s="8">
        <v>41387</v>
      </c>
      <c r="E10" s="9">
        <v>9975.6704286862787</v>
      </c>
      <c r="F10" s="10" t="s">
        <v>13</v>
      </c>
      <c r="G10" s="11" t="s">
        <v>10</v>
      </c>
      <c r="J10" s="29" t="s">
        <v>132</v>
      </c>
      <c r="K10" s="29"/>
      <c r="L10" s="29"/>
      <c r="M10" s="29"/>
      <c r="N10" s="29"/>
      <c r="O10" s="29"/>
      <c r="P10" s="29"/>
    </row>
    <row r="11" spans="1:22" s="11" customFormat="1">
      <c r="A11" s="6">
        <v>2294</v>
      </c>
      <c r="B11" s="12" t="s">
        <v>49</v>
      </c>
      <c r="C11" s="14" t="s">
        <v>35</v>
      </c>
      <c r="D11" s="8">
        <v>41324</v>
      </c>
      <c r="E11" s="9">
        <v>9573.4455209058397</v>
      </c>
      <c r="F11" s="10" t="s">
        <v>13</v>
      </c>
      <c r="G11" s="11" t="s">
        <v>10</v>
      </c>
      <c r="J11" s="29" t="s">
        <v>133</v>
      </c>
      <c r="K11" s="29"/>
      <c r="L11" s="29"/>
      <c r="M11" s="29"/>
      <c r="N11" s="29"/>
      <c r="O11" s="29"/>
      <c r="P11" s="29"/>
    </row>
    <row r="12" spans="1:22" s="11" customFormat="1" ht="14.25" customHeight="1">
      <c r="A12" s="6">
        <v>2367</v>
      </c>
      <c r="B12" s="7" t="s">
        <v>20</v>
      </c>
      <c r="C12" s="7" t="s">
        <v>8</v>
      </c>
      <c r="D12" s="8">
        <v>41369</v>
      </c>
      <c r="E12" s="9">
        <v>9463.0714530929617</v>
      </c>
      <c r="F12" s="10" t="s">
        <v>13</v>
      </c>
      <c r="G12" s="11" t="s">
        <v>10</v>
      </c>
      <c r="J12" s="30" t="s">
        <v>134</v>
      </c>
      <c r="K12" s="29"/>
      <c r="L12" s="29"/>
      <c r="M12" s="29"/>
      <c r="N12" s="29"/>
      <c r="O12" s="29"/>
      <c r="P12" s="29"/>
    </row>
    <row r="13" spans="1:22" s="11" customFormat="1">
      <c r="A13" s="6">
        <v>2313</v>
      </c>
      <c r="B13" s="12" t="s">
        <v>11</v>
      </c>
      <c r="C13" s="12" t="s">
        <v>12</v>
      </c>
      <c r="D13" s="8">
        <v>41323</v>
      </c>
      <c r="E13" s="9">
        <v>5416.9613441102447</v>
      </c>
      <c r="F13" s="10" t="s">
        <v>13</v>
      </c>
      <c r="G13" s="11" t="s">
        <v>10</v>
      </c>
      <c r="J13" s="29" t="s">
        <v>135</v>
      </c>
      <c r="K13" s="29"/>
      <c r="L13" s="29"/>
      <c r="M13" s="29"/>
      <c r="N13" s="29"/>
      <c r="O13" s="29"/>
      <c r="P13" s="29"/>
    </row>
    <row r="14" spans="1:22" s="11" customFormat="1">
      <c r="A14" s="6">
        <v>2343</v>
      </c>
      <c r="B14" s="7" t="s">
        <v>33</v>
      </c>
      <c r="C14" s="7" t="s">
        <v>33</v>
      </c>
      <c r="D14" s="8">
        <v>41351</v>
      </c>
      <c r="E14" s="9">
        <v>1756.0140993288487</v>
      </c>
      <c r="F14" s="10" t="s">
        <v>13</v>
      </c>
      <c r="G14" s="11" t="s">
        <v>10</v>
      </c>
      <c r="J14" s="29" t="s">
        <v>136</v>
      </c>
      <c r="K14" s="29"/>
      <c r="L14" s="29"/>
      <c r="M14" s="29"/>
      <c r="N14" s="29"/>
      <c r="O14" s="29"/>
      <c r="P14" s="29"/>
    </row>
    <row r="15" spans="1:22" s="11" customFormat="1">
      <c r="A15" s="6">
        <v>2357</v>
      </c>
      <c r="B15" s="7" t="s">
        <v>30</v>
      </c>
      <c r="C15" s="7" t="s">
        <v>30</v>
      </c>
      <c r="D15" s="8">
        <v>41339</v>
      </c>
      <c r="E15" s="9">
        <v>1505.5587920377179</v>
      </c>
      <c r="F15" s="10" t="s">
        <v>13</v>
      </c>
      <c r="G15" s="11" t="s">
        <v>10</v>
      </c>
      <c r="J15" s="29" t="s">
        <v>137</v>
      </c>
      <c r="K15" s="29"/>
      <c r="L15" s="29"/>
      <c r="M15" s="29"/>
      <c r="N15" s="29"/>
      <c r="O15" s="29"/>
      <c r="P15" s="29"/>
    </row>
    <row r="16" spans="1:22" s="11" customFormat="1">
      <c r="A16" s="6">
        <v>2285</v>
      </c>
      <c r="B16" s="7" t="s">
        <v>39</v>
      </c>
      <c r="C16" s="14" t="s">
        <v>35</v>
      </c>
      <c r="D16" s="8">
        <v>41318</v>
      </c>
      <c r="E16" s="9">
        <v>17752.46615565888</v>
      </c>
      <c r="F16" s="10" t="s">
        <v>9</v>
      </c>
      <c r="G16" s="11" t="s">
        <v>10</v>
      </c>
      <c r="J16" s="29" t="s">
        <v>138</v>
      </c>
      <c r="K16" s="29"/>
      <c r="L16" s="29"/>
      <c r="M16" s="29"/>
      <c r="N16" s="29"/>
      <c r="O16" s="29"/>
      <c r="P16" s="29"/>
    </row>
    <row r="17" spans="1:23" s="11" customFormat="1">
      <c r="A17" s="6">
        <v>2316</v>
      </c>
      <c r="B17" s="12" t="s">
        <v>25</v>
      </c>
      <c r="C17" s="12" t="s">
        <v>12</v>
      </c>
      <c r="D17" s="8">
        <v>41321</v>
      </c>
      <c r="E17" s="9">
        <v>17109.473100109681</v>
      </c>
      <c r="F17" s="10" t="s">
        <v>9</v>
      </c>
      <c r="G17" s="11" t="s">
        <v>10</v>
      </c>
      <c r="J17" s="29" t="s">
        <v>139</v>
      </c>
      <c r="K17" s="29"/>
      <c r="L17" s="29"/>
      <c r="M17" s="29"/>
      <c r="N17" s="29"/>
      <c r="O17" s="29"/>
      <c r="P17" s="29"/>
    </row>
    <row r="18" spans="1:23" s="11" customFormat="1">
      <c r="A18" s="6">
        <v>2352</v>
      </c>
      <c r="B18" s="12" t="s">
        <v>36</v>
      </c>
      <c r="C18" s="12" t="s">
        <v>37</v>
      </c>
      <c r="D18" s="8">
        <v>41336</v>
      </c>
      <c r="E18" s="9">
        <v>16797.972332416302</v>
      </c>
      <c r="F18" s="10" t="s">
        <v>9</v>
      </c>
      <c r="G18" s="11" t="s">
        <v>10</v>
      </c>
      <c r="J18" s="29" t="s">
        <v>140</v>
      </c>
      <c r="K18" s="29"/>
      <c r="L18" s="29"/>
      <c r="M18" s="29"/>
      <c r="N18" s="29"/>
      <c r="O18" s="29"/>
      <c r="P18" s="29"/>
    </row>
    <row r="19" spans="1:23" s="11" customFormat="1">
      <c r="A19" s="6">
        <v>2379</v>
      </c>
      <c r="B19" s="7" t="s">
        <v>32</v>
      </c>
      <c r="C19" s="7" t="s">
        <v>8</v>
      </c>
      <c r="D19" s="8">
        <v>41405</v>
      </c>
      <c r="E19" s="9">
        <v>16408.364503748126</v>
      </c>
      <c r="F19" s="10" t="s">
        <v>9</v>
      </c>
      <c r="G19" s="11" t="s">
        <v>10</v>
      </c>
    </row>
    <row r="20" spans="1:23" s="11" customFormat="1">
      <c r="A20" s="6">
        <v>2304</v>
      </c>
      <c r="B20" s="12" t="s">
        <v>46</v>
      </c>
      <c r="C20" s="12" t="s">
        <v>26</v>
      </c>
      <c r="D20" s="8">
        <v>41316</v>
      </c>
      <c r="E20" s="9">
        <v>16043.742052710162</v>
      </c>
      <c r="F20" s="10" t="s">
        <v>9</v>
      </c>
      <c r="G20" s="11" t="s">
        <v>10</v>
      </c>
    </row>
    <row r="21" spans="1:23" s="11" customFormat="1">
      <c r="A21" s="6">
        <v>2362</v>
      </c>
      <c r="B21" s="7" t="s">
        <v>7</v>
      </c>
      <c r="C21" s="7" t="s">
        <v>8</v>
      </c>
      <c r="D21" s="8">
        <v>41354</v>
      </c>
      <c r="E21" s="9">
        <v>16018.679802952924</v>
      </c>
      <c r="F21" s="10" t="s">
        <v>9</v>
      </c>
      <c r="G21" s="11" t="s">
        <v>10</v>
      </c>
    </row>
    <row r="22" spans="1:23" s="11" customFormat="1">
      <c r="A22" s="6">
        <v>2360</v>
      </c>
      <c r="B22" s="7" t="s">
        <v>48</v>
      </c>
      <c r="C22" s="7" t="s">
        <v>8</v>
      </c>
      <c r="D22" s="8">
        <v>41348</v>
      </c>
      <c r="E22" s="9">
        <v>15350.030415041188</v>
      </c>
      <c r="F22" s="10" t="s">
        <v>9</v>
      </c>
      <c r="G22" s="11" t="s">
        <v>10</v>
      </c>
      <c r="J22" s="11" t="s">
        <v>291</v>
      </c>
      <c r="R22" s="11" t="s">
        <v>296</v>
      </c>
      <c r="W22" s="11" t="s">
        <v>301</v>
      </c>
    </row>
    <row r="23" spans="1:23" s="11" customFormat="1">
      <c r="A23" s="6">
        <v>2308</v>
      </c>
      <c r="B23" s="12" t="s">
        <v>57</v>
      </c>
      <c r="C23" s="12" t="s">
        <v>26</v>
      </c>
      <c r="D23" s="8">
        <v>41325</v>
      </c>
      <c r="E23" s="9">
        <v>14939.156679444299</v>
      </c>
      <c r="F23" s="10" t="s">
        <v>9</v>
      </c>
      <c r="G23" s="11" t="s">
        <v>10</v>
      </c>
    </row>
    <row r="24" spans="1:23" s="11" customFormat="1">
      <c r="A24" s="6">
        <v>2348</v>
      </c>
      <c r="B24" s="12" t="s">
        <v>59</v>
      </c>
      <c r="C24" s="12" t="s">
        <v>44</v>
      </c>
      <c r="D24" s="8">
        <v>41324</v>
      </c>
      <c r="E24" s="9">
        <v>14920.378235353073</v>
      </c>
      <c r="F24" s="10" t="s">
        <v>9</v>
      </c>
      <c r="G24" s="11" t="s">
        <v>10</v>
      </c>
    </row>
    <row r="25" spans="1:23" s="11" customFormat="1">
      <c r="A25" s="6">
        <v>2370</v>
      </c>
      <c r="B25" s="7" t="s">
        <v>24</v>
      </c>
      <c r="C25" s="7" t="s">
        <v>8</v>
      </c>
      <c r="D25" s="8">
        <v>41378</v>
      </c>
      <c r="E25" s="9">
        <v>14405.422860440593</v>
      </c>
      <c r="F25" s="10" t="s">
        <v>9</v>
      </c>
      <c r="G25" s="11" t="s">
        <v>10</v>
      </c>
    </row>
    <row r="26" spans="1:23" s="11" customFormat="1">
      <c r="A26" s="6">
        <v>2364</v>
      </c>
      <c r="B26" s="7" t="s">
        <v>15</v>
      </c>
      <c r="C26" s="7" t="s">
        <v>8</v>
      </c>
      <c r="D26" s="8">
        <v>41360</v>
      </c>
      <c r="E26" s="9">
        <v>14196.167372013524</v>
      </c>
      <c r="F26" s="10" t="s">
        <v>9</v>
      </c>
      <c r="G26" s="11" t="s">
        <v>10</v>
      </c>
    </row>
    <row r="27" spans="1:23" s="11" customFormat="1">
      <c r="A27" s="6">
        <v>2346</v>
      </c>
      <c r="B27" s="7" t="s">
        <v>52</v>
      </c>
      <c r="C27" s="7" t="s">
        <v>44</v>
      </c>
      <c r="D27" s="8">
        <v>41322</v>
      </c>
      <c r="E27" s="9">
        <v>13882.95082158498</v>
      </c>
      <c r="F27" s="10" t="s">
        <v>9</v>
      </c>
      <c r="G27" s="11" t="s">
        <v>10</v>
      </c>
    </row>
    <row r="28" spans="1:23" s="11" customFormat="1">
      <c r="A28" s="6">
        <v>2315</v>
      </c>
      <c r="B28" s="12" t="s">
        <v>21</v>
      </c>
      <c r="C28" s="12" t="s">
        <v>12</v>
      </c>
      <c r="D28" s="8">
        <v>41327</v>
      </c>
      <c r="E28" s="9">
        <v>10733.416447724276</v>
      </c>
      <c r="F28" s="10" t="s">
        <v>9</v>
      </c>
      <c r="G28" s="11" t="s">
        <v>10</v>
      </c>
    </row>
    <row r="29" spans="1:23" s="11" customFormat="1">
      <c r="A29" s="6">
        <v>2344</v>
      </c>
      <c r="B29" s="12" t="s">
        <v>43</v>
      </c>
      <c r="C29" s="12" t="s">
        <v>44</v>
      </c>
      <c r="D29" s="8">
        <v>41354</v>
      </c>
      <c r="E29" s="9">
        <v>10041.009508622745</v>
      </c>
      <c r="F29" s="10" t="s">
        <v>9</v>
      </c>
      <c r="G29" s="11" t="s">
        <v>10</v>
      </c>
    </row>
    <row r="30" spans="1:23" s="11" customFormat="1">
      <c r="A30" s="6">
        <v>2372</v>
      </c>
      <c r="B30" s="7" t="s">
        <v>27</v>
      </c>
      <c r="C30" s="7" t="s">
        <v>8</v>
      </c>
      <c r="D30" s="8">
        <v>41384</v>
      </c>
      <c r="E30" s="9">
        <v>9433.433370372537</v>
      </c>
      <c r="F30" s="10" t="s">
        <v>9</v>
      </c>
      <c r="G30" s="11" t="s">
        <v>10</v>
      </c>
    </row>
    <row r="31" spans="1:23" s="11" customFormat="1">
      <c r="A31" s="6">
        <v>2354</v>
      </c>
      <c r="B31" s="12" t="s">
        <v>54</v>
      </c>
      <c r="C31" s="12" t="s">
        <v>37</v>
      </c>
      <c r="D31" s="8">
        <v>41330</v>
      </c>
      <c r="E31" s="9">
        <v>9198.9628054440691</v>
      </c>
      <c r="F31" s="10" t="s">
        <v>9</v>
      </c>
      <c r="G31" s="11" t="s">
        <v>10</v>
      </c>
    </row>
    <row r="32" spans="1:23" s="11" customFormat="1">
      <c r="A32" s="6">
        <v>2289</v>
      </c>
      <c r="B32" s="7" t="s">
        <v>47</v>
      </c>
      <c r="C32" s="14" t="s">
        <v>35</v>
      </c>
      <c r="D32" s="8">
        <v>41319</v>
      </c>
      <c r="E32" s="9">
        <v>9028.2726922327856</v>
      </c>
      <c r="F32" s="10" t="s">
        <v>9</v>
      </c>
      <c r="G32" s="11" t="s">
        <v>10</v>
      </c>
      <c r="R32" s="11" t="s">
        <v>297</v>
      </c>
    </row>
    <row r="33" spans="1:23" s="11" customFormat="1">
      <c r="A33" s="6">
        <v>2300</v>
      </c>
      <c r="B33" s="12" t="s">
        <v>55</v>
      </c>
      <c r="C33" s="14" t="s">
        <v>35</v>
      </c>
      <c r="D33" s="8">
        <v>41323</v>
      </c>
      <c r="E33" s="9">
        <v>9024.8432631301148</v>
      </c>
      <c r="F33" s="10" t="s">
        <v>9</v>
      </c>
      <c r="G33" s="11" t="s">
        <v>10</v>
      </c>
    </row>
    <row r="34" spans="1:23" s="11" customFormat="1">
      <c r="A34" s="6">
        <v>2283</v>
      </c>
      <c r="B34" s="7" t="s">
        <v>34</v>
      </c>
      <c r="C34" s="14" t="s">
        <v>35</v>
      </c>
      <c r="D34" s="8">
        <v>41313</v>
      </c>
      <c r="E34" s="9">
        <v>7663.2243031185435</v>
      </c>
      <c r="F34" s="10" t="s">
        <v>9</v>
      </c>
      <c r="G34" s="11" t="s">
        <v>10</v>
      </c>
      <c r="W34" s="11" t="s">
        <v>302</v>
      </c>
    </row>
    <row r="35" spans="1:23" s="11" customFormat="1">
      <c r="A35" s="6">
        <v>2311</v>
      </c>
      <c r="B35" s="12" t="s">
        <v>61</v>
      </c>
      <c r="C35" s="12" t="s">
        <v>26</v>
      </c>
      <c r="D35" s="8">
        <v>41321</v>
      </c>
      <c r="E35" s="9">
        <v>7635.3983254857339</v>
      </c>
      <c r="F35" s="10" t="s">
        <v>9</v>
      </c>
      <c r="G35" s="11" t="s">
        <v>10</v>
      </c>
    </row>
    <row r="36" spans="1:23" s="11" customFormat="1">
      <c r="A36" s="6">
        <v>2287</v>
      </c>
      <c r="B36" s="12" t="s">
        <v>38</v>
      </c>
      <c r="C36" s="14" t="s">
        <v>35</v>
      </c>
      <c r="D36" s="8">
        <v>41317</v>
      </c>
      <c r="E36" s="9">
        <v>6572.6028125459025</v>
      </c>
      <c r="F36" s="10" t="s">
        <v>9</v>
      </c>
      <c r="G36" s="11" t="s">
        <v>10</v>
      </c>
    </row>
    <row r="37" spans="1:23" s="11" customFormat="1">
      <c r="A37" s="6">
        <v>2350</v>
      </c>
      <c r="B37" s="12" t="s">
        <v>60</v>
      </c>
      <c r="C37" s="12" t="s">
        <v>44</v>
      </c>
      <c r="D37" s="8">
        <v>41330</v>
      </c>
      <c r="E37" s="9">
        <v>6367.6622843273199</v>
      </c>
      <c r="F37" s="10" t="s">
        <v>9</v>
      </c>
      <c r="G37" s="11" t="s">
        <v>10</v>
      </c>
    </row>
    <row r="38" spans="1:23" s="11" customFormat="1">
      <c r="A38" s="6">
        <v>2375</v>
      </c>
      <c r="B38" s="7" t="s">
        <v>29</v>
      </c>
      <c r="C38" s="7" t="s">
        <v>8</v>
      </c>
      <c r="D38" s="8">
        <v>41393</v>
      </c>
      <c r="E38" s="9">
        <v>6266.016511188539</v>
      </c>
      <c r="F38" s="10" t="s">
        <v>9</v>
      </c>
      <c r="G38" s="11" t="s">
        <v>10</v>
      </c>
    </row>
    <row r="39" spans="1:23" s="11" customFormat="1">
      <c r="A39" s="6">
        <v>2310</v>
      </c>
      <c r="B39" s="12" t="s">
        <v>61</v>
      </c>
      <c r="C39" s="12" t="s">
        <v>26</v>
      </c>
      <c r="D39" s="8">
        <v>41327</v>
      </c>
      <c r="E39" s="9">
        <v>5627.0653556995712</v>
      </c>
      <c r="F39" s="10" t="s">
        <v>9</v>
      </c>
      <c r="G39" s="11" t="s">
        <v>10</v>
      </c>
    </row>
    <row r="40" spans="1:23" s="11" customFormat="1">
      <c r="A40" s="6">
        <v>2302</v>
      </c>
      <c r="B40" s="12" t="s">
        <v>25</v>
      </c>
      <c r="C40" s="12" t="s">
        <v>26</v>
      </c>
      <c r="D40" s="8">
        <v>41314</v>
      </c>
      <c r="E40" s="9">
        <v>5509.8797024716359</v>
      </c>
      <c r="F40" s="10" t="s">
        <v>9</v>
      </c>
      <c r="G40" s="11" t="s">
        <v>10</v>
      </c>
      <c r="J40" s="11" t="s">
        <v>292</v>
      </c>
    </row>
    <row r="41" spans="1:23" s="11" customFormat="1">
      <c r="A41" s="6">
        <v>2342</v>
      </c>
      <c r="B41" s="7" t="s">
        <v>16</v>
      </c>
      <c r="C41" s="7" t="s">
        <v>17</v>
      </c>
      <c r="D41" s="8">
        <v>41348</v>
      </c>
      <c r="E41" s="9">
        <v>5465.5869538844645</v>
      </c>
      <c r="F41" s="10" t="s">
        <v>9</v>
      </c>
      <c r="G41" s="11" t="s">
        <v>10</v>
      </c>
    </row>
    <row r="42" spans="1:23" s="11" customFormat="1">
      <c r="A42" s="6">
        <v>2338</v>
      </c>
      <c r="B42" s="7" t="s">
        <v>50</v>
      </c>
      <c r="C42" s="7" t="s">
        <v>51</v>
      </c>
      <c r="D42" s="8">
        <v>41336</v>
      </c>
      <c r="E42" s="9">
        <v>5429.5333047743807</v>
      </c>
      <c r="F42" s="10" t="s">
        <v>9</v>
      </c>
      <c r="G42" s="11" t="s">
        <v>10</v>
      </c>
    </row>
    <row r="43" spans="1:23" s="11" customFormat="1">
      <c r="A43" s="6">
        <v>2314</v>
      </c>
      <c r="B43" s="7" t="s">
        <v>14</v>
      </c>
      <c r="C43" s="7" t="s">
        <v>12</v>
      </c>
      <c r="D43" s="8">
        <v>41324</v>
      </c>
      <c r="E43" s="9">
        <v>4203.9005067149701</v>
      </c>
      <c r="F43" s="10" t="s">
        <v>9</v>
      </c>
      <c r="G43" s="11" t="s">
        <v>10</v>
      </c>
    </row>
    <row r="44" spans="1:23" s="11" customFormat="1">
      <c r="A44" s="6">
        <v>2376</v>
      </c>
      <c r="B44" s="12" t="s">
        <v>61</v>
      </c>
      <c r="C44" s="12" t="s">
        <v>61</v>
      </c>
      <c r="D44" s="8">
        <v>41396</v>
      </c>
      <c r="E44" s="9">
        <v>2774.6963826423475</v>
      </c>
      <c r="F44" s="10" t="s">
        <v>9</v>
      </c>
      <c r="G44" s="11" t="s">
        <v>10</v>
      </c>
    </row>
    <row r="45" spans="1:23" s="11" customFormat="1">
      <c r="A45" s="6">
        <v>2378</v>
      </c>
      <c r="B45" s="12" t="s">
        <v>42</v>
      </c>
      <c r="C45" s="12" t="s">
        <v>42</v>
      </c>
      <c r="D45" s="8">
        <v>41402</v>
      </c>
      <c r="E45" s="9">
        <v>2337.0514025561297</v>
      </c>
      <c r="F45" s="10" t="s">
        <v>9</v>
      </c>
      <c r="G45" s="11" t="s">
        <v>10</v>
      </c>
    </row>
    <row r="46" spans="1:23" s="11" customFormat="1">
      <c r="A46" s="6">
        <v>2340</v>
      </c>
      <c r="B46" s="7" t="s">
        <v>40</v>
      </c>
      <c r="C46" s="7" t="s">
        <v>40</v>
      </c>
      <c r="D46" s="8">
        <v>41342</v>
      </c>
      <c r="E46" s="9">
        <v>1998.8440927829299</v>
      </c>
      <c r="F46" s="10" t="s">
        <v>9</v>
      </c>
      <c r="G46" s="11" t="s">
        <v>10</v>
      </c>
    </row>
    <row r="47" spans="1:23" s="11" customFormat="1">
      <c r="A47" s="6">
        <v>2309</v>
      </c>
      <c r="B47" s="7" t="s">
        <v>31</v>
      </c>
      <c r="C47" s="7" t="s">
        <v>31</v>
      </c>
      <c r="D47" s="8">
        <v>41326</v>
      </c>
      <c r="E47" s="9">
        <v>1684.2888224575604</v>
      </c>
      <c r="F47" s="10" t="s">
        <v>9</v>
      </c>
      <c r="G47" s="11" t="s">
        <v>10</v>
      </c>
    </row>
    <row r="48" spans="1:23" s="11" customFormat="1">
      <c r="A48" s="6">
        <v>2291</v>
      </c>
      <c r="B48" s="7" t="s">
        <v>41</v>
      </c>
      <c r="C48" s="14" t="s">
        <v>35</v>
      </c>
      <c r="D48" s="8">
        <v>41321</v>
      </c>
      <c r="E48" s="9">
        <v>946.29706221754259</v>
      </c>
      <c r="F48" s="10" t="s">
        <v>9</v>
      </c>
      <c r="G48" s="11" t="s">
        <v>10</v>
      </c>
    </row>
    <row r="49" spans="1:18" s="11" customFormat="1">
      <c r="A49" s="6">
        <v>2332</v>
      </c>
      <c r="B49" s="15" t="s">
        <v>74</v>
      </c>
      <c r="C49" s="7" t="s">
        <v>75</v>
      </c>
      <c r="D49" s="8">
        <v>41322</v>
      </c>
      <c r="E49" s="9">
        <v>17350.851011862465</v>
      </c>
      <c r="F49" s="10" t="s">
        <v>19</v>
      </c>
      <c r="G49" s="11" t="s">
        <v>64</v>
      </c>
    </row>
    <row r="50" spans="1:18" s="11" customFormat="1">
      <c r="A50" s="6">
        <v>2318</v>
      </c>
      <c r="B50" s="7" t="s">
        <v>97</v>
      </c>
      <c r="C50" s="7" t="s">
        <v>84</v>
      </c>
      <c r="D50" s="8">
        <v>41327</v>
      </c>
      <c r="E50" s="9">
        <v>14016.055963061654</v>
      </c>
      <c r="F50" s="10" t="s">
        <v>19</v>
      </c>
      <c r="G50" s="11" t="s">
        <v>64</v>
      </c>
    </row>
    <row r="51" spans="1:18" s="11" customFormat="1">
      <c r="A51" s="6">
        <v>2296</v>
      </c>
      <c r="B51" s="12" t="s">
        <v>93</v>
      </c>
      <c r="C51" s="14" t="s">
        <v>35</v>
      </c>
      <c r="D51" s="8">
        <v>41326</v>
      </c>
      <c r="E51" s="9">
        <v>12969.556329747278</v>
      </c>
      <c r="F51" s="10" t="s">
        <v>19</v>
      </c>
      <c r="G51" s="11" t="s">
        <v>64</v>
      </c>
      <c r="R51" s="11" t="s">
        <v>298</v>
      </c>
    </row>
    <row r="52" spans="1:18" s="11" customFormat="1">
      <c r="A52" s="6">
        <v>2305</v>
      </c>
      <c r="B52" s="12" t="s">
        <v>91</v>
      </c>
      <c r="C52" s="12" t="s">
        <v>26</v>
      </c>
      <c r="D52" s="8">
        <v>41317</v>
      </c>
      <c r="E52" s="9">
        <v>9817.2396664962489</v>
      </c>
      <c r="F52" s="10" t="s">
        <v>19</v>
      </c>
      <c r="G52" s="11" t="s">
        <v>64</v>
      </c>
    </row>
    <row r="53" spans="1:18" s="11" customFormat="1">
      <c r="A53" s="6">
        <v>2328</v>
      </c>
      <c r="B53" s="12" t="s">
        <v>99</v>
      </c>
      <c r="C53" s="12" t="s">
        <v>100</v>
      </c>
      <c r="D53" s="8">
        <v>41327</v>
      </c>
      <c r="E53" s="9">
        <v>9090.2652342097481</v>
      </c>
      <c r="F53" s="10" t="s">
        <v>19</v>
      </c>
      <c r="G53" s="11" t="s">
        <v>64</v>
      </c>
    </row>
    <row r="54" spans="1:18" s="11" customFormat="1">
      <c r="A54" s="6">
        <v>2353</v>
      </c>
      <c r="B54" s="12" t="s">
        <v>25</v>
      </c>
      <c r="C54" s="12" t="s">
        <v>37</v>
      </c>
      <c r="D54" s="8">
        <v>41339</v>
      </c>
      <c r="E54" s="9">
        <v>17112.816660503559</v>
      </c>
      <c r="F54" s="10" t="s">
        <v>13</v>
      </c>
      <c r="G54" s="11" t="s">
        <v>64</v>
      </c>
    </row>
    <row r="55" spans="1:18" s="11" customFormat="1">
      <c r="A55" s="6">
        <v>2319</v>
      </c>
      <c r="B55" s="7" t="s">
        <v>86</v>
      </c>
      <c r="C55" s="7" t="s">
        <v>87</v>
      </c>
      <c r="D55" s="8">
        <v>41321</v>
      </c>
      <c r="E55" s="9">
        <v>15912.153228496511</v>
      </c>
      <c r="F55" s="10" t="s">
        <v>13</v>
      </c>
      <c r="G55" s="11" t="s">
        <v>64</v>
      </c>
    </row>
    <row r="56" spans="1:18" s="11" customFormat="1">
      <c r="A56" s="6">
        <v>2307</v>
      </c>
      <c r="B56" s="12" t="s">
        <v>98</v>
      </c>
      <c r="C56" s="12" t="s">
        <v>26</v>
      </c>
      <c r="D56" s="8">
        <v>41324</v>
      </c>
      <c r="E56" s="9">
        <v>15895.60254726397</v>
      </c>
      <c r="F56" s="10" t="s">
        <v>13</v>
      </c>
      <c r="G56" s="11" t="s">
        <v>64</v>
      </c>
    </row>
    <row r="57" spans="1:18" s="11" customFormat="1">
      <c r="A57" s="6">
        <v>2363</v>
      </c>
      <c r="B57" s="7" t="s">
        <v>65</v>
      </c>
      <c r="C57" s="7" t="s">
        <v>8</v>
      </c>
      <c r="D57" s="8">
        <v>41357</v>
      </c>
      <c r="E57" s="9">
        <v>3680.8848006691796</v>
      </c>
      <c r="F57" s="10" t="s">
        <v>13</v>
      </c>
      <c r="G57" s="11" t="s">
        <v>64</v>
      </c>
      <c r="J57" s="11" t="s">
        <v>293</v>
      </c>
    </row>
    <row r="58" spans="1:18" s="11" customFormat="1">
      <c r="A58" s="6">
        <v>2371</v>
      </c>
      <c r="B58" s="7" t="s">
        <v>76</v>
      </c>
      <c r="C58" s="7" t="s">
        <v>8</v>
      </c>
      <c r="D58" s="8">
        <v>41381</v>
      </c>
      <c r="E58" s="9">
        <v>19884.45238706551</v>
      </c>
      <c r="F58" s="10" t="s">
        <v>9</v>
      </c>
      <c r="G58" s="11" t="s">
        <v>64</v>
      </c>
    </row>
    <row r="59" spans="1:18" s="11" customFormat="1">
      <c r="A59" s="6">
        <v>2329</v>
      </c>
      <c r="B59" s="12" t="s">
        <v>101</v>
      </c>
      <c r="C59" s="12" t="s">
        <v>100</v>
      </c>
      <c r="D59" s="8">
        <v>41328</v>
      </c>
      <c r="E59" s="9">
        <v>19721.405173944611</v>
      </c>
      <c r="F59" s="10" t="s">
        <v>9</v>
      </c>
      <c r="G59" s="11" t="s">
        <v>64</v>
      </c>
    </row>
    <row r="60" spans="1:18" s="11" customFormat="1">
      <c r="A60" s="6">
        <v>2371</v>
      </c>
      <c r="B60" s="7" t="s">
        <v>77</v>
      </c>
      <c r="C60" s="7" t="s">
        <v>78</v>
      </c>
      <c r="D60" s="8">
        <v>41312</v>
      </c>
      <c r="E60" s="9">
        <v>18934.339036043664</v>
      </c>
      <c r="F60" s="10" t="s">
        <v>9</v>
      </c>
      <c r="G60" s="11" t="s">
        <v>64</v>
      </c>
    </row>
    <row r="61" spans="1:18" s="11" customFormat="1">
      <c r="A61" s="6">
        <v>2320</v>
      </c>
      <c r="B61" s="12" t="s">
        <v>68</v>
      </c>
      <c r="C61" s="12" t="s">
        <v>69</v>
      </c>
      <c r="D61" s="8">
        <v>41322</v>
      </c>
      <c r="E61" s="9">
        <v>17483.397064230528</v>
      </c>
      <c r="F61" s="10" t="s">
        <v>9</v>
      </c>
      <c r="G61" s="11" t="s">
        <v>64</v>
      </c>
    </row>
    <row r="62" spans="1:18" s="11" customFormat="1">
      <c r="A62" s="6">
        <v>2301</v>
      </c>
      <c r="B62" s="12" t="s">
        <v>67</v>
      </c>
      <c r="C62" s="12" t="s">
        <v>26</v>
      </c>
      <c r="D62" s="8">
        <v>41324</v>
      </c>
      <c r="E62" s="9">
        <v>17212.227200865746</v>
      </c>
      <c r="F62" s="10" t="s">
        <v>9</v>
      </c>
      <c r="G62" s="11" t="s">
        <v>64</v>
      </c>
    </row>
    <row r="63" spans="1:18" s="11" customFormat="1">
      <c r="A63" s="6">
        <v>2336</v>
      </c>
      <c r="B63" s="7" t="s">
        <v>81</v>
      </c>
      <c r="C63" s="7" t="s">
        <v>51</v>
      </c>
      <c r="D63" s="8">
        <v>41330</v>
      </c>
      <c r="E63" s="9">
        <v>17070.381873553648</v>
      </c>
      <c r="F63" s="10" t="s">
        <v>9</v>
      </c>
      <c r="G63" s="11" t="s">
        <v>64</v>
      </c>
    </row>
    <row r="64" spans="1:18" s="11" customFormat="1">
      <c r="A64" s="6">
        <v>2303</v>
      </c>
      <c r="B64" s="12" t="s">
        <v>88</v>
      </c>
      <c r="C64" s="12" t="s">
        <v>26</v>
      </c>
      <c r="D64" s="8">
        <v>41318</v>
      </c>
      <c r="E64" s="9">
        <v>16755.097973938777</v>
      </c>
      <c r="F64" s="10" t="s">
        <v>9</v>
      </c>
      <c r="G64" s="11" t="s">
        <v>64</v>
      </c>
    </row>
    <row r="65" spans="1:18" s="11" customFormat="1">
      <c r="A65" s="6">
        <v>2317</v>
      </c>
      <c r="B65" s="7" t="s">
        <v>83</v>
      </c>
      <c r="C65" s="7" t="s">
        <v>84</v>
      </c>
      <c r="D65" s="8">
        <v>41322</v>
      </c>
      <c r="E65" s="9">
        <v>16361.856177167607</v>
      </c>
      <c r="F65" s="10" t="s">
        <v>9</v>
      </c>
      <c r="G65" s="11" t="s">
        <v>64</v>
      </c>
    </row>
    <row r="66" spans="1:18" s="11" customFormat="1">
      <c r="A66" s="6">
        <v>2293</v>
      </c>
      <c r="B66" s="12" t="s">
        <v>47</v>
      </c>
      <c r="C66" s="14" t="s">
        <v>35</v>
      </c>
      <c r="D66" s="8">
        <v>41323</v>
      </c>
      <c r="E66" s="9">
        <v>16119.065971440883</v>
      </c>
      <c r="F66" s="10" t="s">
        <v>9</v>
      </c>
      <c r="G66" s="11" t="s">
        <v>64</v>
      </c>
      <c r="R66" s="11" t="s">
        <v>299</v>
      </c>
    </row>
    <row r="67" spans="1:18" s="11" customFormat="1">
      <c r="A67" s="6">
        <v>2374</v>
      </c>
      <c r="B67" s="7" t="s">
        <v>79</v>
      </c>
      <c r="C67" s="7" t="s">
        <v>8</v>
      </c>
      <c r="D67" s="8">
        <v>41390</v>
      </c>
      <c r="E67" s="9">
        <v>15285.820127941268</v>
      </c>
      <c r="F67" s="10" t="s">
        <v>9</v>
      </c>
      <c r="G67" s="11" t="s">
        <v>64</v>
      </c>
    </row>
    <row r="68" spans="1:18" s="11" customFormat="1">
      <c r="A68" s="6">
        <v>2341</v>
      </c>
      <c r="B68" s="12" t="s">
        <v>71</v>
      </c>
      <c r="C68" s="12" t="s">
        <v>73</v>
      </c>
      <c r="D68" s="8">
        <v>41345</v>
      </c>
      <c r="E68" s="9">
        <v>14874.375221154045</v>
      </c>
      <c r="F68" s="10" t="s">
        <v>9</v>
      </c>
      <c r="G68" s="11" t="s">
        <v>64</v>
      </c>
    </row>
    <row r="69" spans="1:18" s="11" customFormat="1">
      <c r="A69" s="6">
        <v>2323</v>
      </c>
      <c r="B69" s="12" t="s">
        <v>92</v>
      </c>
      <c r="C69" s="12" t="s">
        <v>69</v>
      </c>
      <c r="D69" s="8">
        <v>41322</v>
      </c>
      <c r="E69" s="9">
        <v>14810.192567079619</v>
      </c>
      <c r="F69" s="10" t="s">
        <v>9</v>
      </c>
      <c r="G69" s="11" t="s">
        <v>64</v>
      </c>
    </row>
    <row r="70" spans="1:18" s="11" customFormat="1">
      <c r="A70" s="6">
        <v>2377</v>
      </c>
      <c r="B70" s="7" t="s">
        <v>80</v>
      </c>
      <c r="C70" s="7" t="s">
        <v>8</v>
      </c>
      <c r="D70" s="8">
        <v>41399</v>
      </c>
      <c r="E70" s="9">
        <v>14519.713930496137</v>
      </c>
      <c r="F70" s="10" t="s">
        <v>9</v>
      </c>
      <c r="G70" s="11" t="s">
        <v>64</v>
      </c>
    </row>
    <row r="71" spans="1:18" s="11" customFormat="1">
      <c r="A71" s="6">
        <v>2337</v>
      </c>
      <c r="B71" s="7" t="s">
        <v>85</v>
      </c>
      <c r="C71" s="7" t="s">
        <v>51</v>
      </c>
      <c r="D71" s="8">
        <v>41333</v>
      </c>
      <c r="E71" s="9">
        <v>12446.920170380285</v>
      </c>
      <c r="F71" s="10" t="s">
        <v>9</v>
      </c>
      <c r="G71" s="11" t="s">
        <v>64</v>
      </c>
    </row>
    <row r="72" spans="1:18" s="11" customFormat="1">
      <c r="A72" s="6">
        <v>2299</v>
      </c>
      <c r="B72" s="12" t="s">
        <v>71</v>
      </c>
      <c r="C72" s="12" t="s">
        <v>72</v>
      </c>
      <c r="D72" s="8">
        <v>41322</v>
      </c>
      <c r="E72" s="9">
        <v>10905.691711970587</v>
      </c>
      <c r="F72" s="10" t="s">
        <v>9</v>
      </c>
      <c r="G72" s="11" t="s">
        <v>64</v>
      </c>
      <c r="J72" s="11" t="s">
        <v>294</v>
      </c>
    </row>
    <row r="73" spans="1:18" s="11" customFormat="1">
      <c r="A73" s="6">
        <v>2290</v>
      </c>
      <c r="B73" s="7" t="s">
        <v>63</v>
      </c>
      <c r="C73" s="14" t="s">
        <v>35</v>
      </c>
      <c r="D73" s="8">
        <v>41320</v>
      </c>
      <c r="E73" s="9">
        <v>10892.650418191855</v>
      </c>
      <c r="F73" s="10" t="s">
        <v>9</v>
      </c>
      <c r="G73" s="11" t="s">
        <v>64</v>
      </c>
    </row>
    <row r="74" spans="1:18" s="11" customFormat="1">
      <c r="A74" s="6">
        <v>2380</v>
      </c>
      <c r="B74" s="16" t="s">
        <v>82</v>
      </c>
      <c r="C74" s="7" t="s">
        <v>8</v>
      </c>
      <c r="D74" s="8">
        <v>41408</v>
      </c>
      <c r="E74" s="9">
        <v>10774.331310359032</v>
      </c>
      <c r="F74" s="10" t="s">
        <v>9</v>
      </c>
      <c r="G74" s="11" t="s">
        <v>64</v>
      </c>
    </row>
    <row r="75" spans="1:18" s="11" customFormat="1">
      <c r="A75" s="6">
        <v>2358</v>
      </c>
      <c r="B75" s="7" t="s">
        <v>95</v>
      </c>
      <c r="C75" s="7" t="s">
        <v>96</v>
      </c>
      <c r="D75" s="8">
        <v>41342</v>
      </c>
      <c r="E75" s="9">
        <v>10319.436602426593</v>
      </c>
      <c r="F75" s="10" t="s">
        <v>9</v>
      </c>
      <c r="G75" s="11" t="s">
        <v>64</v>
      </c>
    </row>
    <row r="76" spans="1:18" s="11" customFormat="1">
      <c r="A76" s="6">
        <v>2321</v>
      </c>
      <c r="B76" s="12" t="s">
        <v>70</v>
      </c>
      <c r="C76" s="12" t="s">
        <v>69</v>
      </c>
      <c r="D76" s="8">
        <v>41327</v>
      </c>
      <c r="E76" s="9">
        <v>8669.1078080381176</v>
      </c>
      <c r="F76" s="10" t="s">
        <v>9</v>
      </c>
      <c r="G76" s="11" t="s">
        <v>64</v>
      </c>
    </row>
    <row r="77" spans="1:18" s="11" customFormat="1">
      <c r="A77" s="6">
        <v>2339</v>
      </c>
      <c r="B77" s="7" t="s">
        <v>94</v>
      </c>
      <c r="C77" s="7" t="s">
        <v>51</v>
      </c>
      <c r="D77" s="8">
        <v>41339</v>
      </c>
      <c r="E77" s="9">
        <v>7673.1261891958848</v>
      </c>
      <c r="F77" s="10" t="s">
        <v>9</v>
      </c>
      <c r="G77" s="11" t="s">
        <v>64</v>
      </c>
    </row>
    <row r="78" spans="1:18" s="11" customFormat="1">
      <c r="A78" s="6">
        <v>2333</v>
      </c>
      <c r="B78" s="7" t="s">
        <v>89</v>
      </c>
      <c r="C78" s="7" t="s">
        <v>75</v>
      </c>
      <c r="D78" s="8">
        <v>41323</v>
      </c>
      <c r="E78" s="9">
        <v>6934.3275012887243</v>
      </c>
      <c r="F78" s="10" t="s">
        <v>9</v>
      </c>
      <c r="G78" s="11" t="s">
        <v>64</v>
      </c>
    </row>
    <row r="79" spans="1:18" s="11" customFormat="1">
      <c r="A79" s="6">
        <v>2322</v>
      </c>
      <c r="B79" s="12" t="s">
        <v>90</v>
      </c>
      <c r="C79" s="12" t="s">
        <v>69</v>
      </c>
      <c r="D79" s="8">
        <v>41321</v>
      </c>
      <c r="E79" s="9">
        <v>3534.3227423446779</v>
      </c>
      <c r="F79" s="10" t="s">
        <v>9</v>
      </c>
      <c r="G79" s="11" t="s">
        <v>64</v>
      </c>
    </row>
    <row r="80" spans="1:18" s="11" customFormat="1">
      <c r="A80" s="6">
        <v>2368</v>
      </c>
      <c r="B80" s="7" t="s">
        <v>66</v>
      </c>
      <c r="C80" s="7" t="s">
        <v>66</v>
      </c>
      <c r="D80" s="8">
        <v>41372</v>
      </c>
      <c r="E80" s="9">
        <v>1051.2808259759154</v>
      </c>
      <c r="F80" s="10" t="s">
        <v>9</v>
      </c>
      <c r="G80" s="11" t="s">
        <v>64</v>
      </c>
    </row>
    <row r="81" spans="1:18" s="11" customFormat="1">
      <c r="A81" s="6">
        <v>2349</v>
      </c>
      <c r="B81" s="12" t="s">
        <v>121</v>
      </c>
      <c r="C81" s="12" t="s">
        <v>44</v>
      </c>
      <c r="D81" s="8">
        <v>41327</v>
      </c>
      <c r="E81" s="9">
        <v>17261.189402533786</v>
      </c>
      <c r="F81" s="10" t="s">
        <v>19</v>
      </c>
      <c r="G81" s="11" t="s">
        <v>103</v>
      </c>
    </row>
    <row r="82" spans="1:18" s="11" customFormat="1">
      <c r="A82" s="6">
        <v>2326</v>
      </c>
      <c r="B82" s="12" t="s">
        <v>111</v>
      </c>
      <c r="C82" s="12" t="s">
        <v>100</v>
      </c>
      <c r="D82" s="8">
        <v>41325</v>
      </c>
      <c r="E82" s="9">
        <v>16113.578934160503</v>
      </c>
      <c r="F82" s="10" t="s">
        <v>19</v>
      </c>
      <c r="G82" s="11" t="s">
        <v>103</v>
      </c>
    </row>
    <row r="83" spans="1:18" s="11" customFormat="1">
      <c r="A83" s="6">
        <v>2324</v>
      </c>
      <c r="B83" s="12" t="s">
        <v>104</v>
      </c>
      <c r="C83" s="12" t="s">
        <v>100</v>
      </c>
      <c r="D83" s="8">
        <v>41323</v>
      </c>
      <c r="E83" s="9">
        <v>15127.741288934456</v>
      </c>
      <c r="F83" s="10" t="s">
        <v>19</v>
      </c>
      <c r="G83" s="11" t="s">
        <v>103</v>
      </c>
    </row>
    <row r="84" spans="1:18" s="11" customFormat="1">
      <c r="A84" s="6">
        <v>2330</v>
      </c>
      <c r="B84" s="7" t="s">
        <v>107</v>
      </c>
      <c r="C84" s="7" t="s">
        <v>75</v>
      </c>
      <c r="D84" s="8">
        <v>41327</v>
      </c>
      <c r="E84" s="9">
        <v>8146.7533100203764</v>
      </c>
      <c r="F84" s="10" t="s">
        <v>19</v>
      </c>
      <c r="G84" s="11" t="s">
        <v>103</v>
      </c>
      <c r="R84" s="11" t="s">
        <v>300</v>
      </c>
    </row>
    <row r="85" spans="1:18" s="11" customFormat="1">
      <c r="A85" s="6">
        <v>2334</v>
      </c>
      <c r="B85" s="12" t="s">
        <v>105</v>
      </c>
      <c r="C85" s="12" t="s">
        <v>106</v>
      </c>
      <c r="D85" s="8">
        <v>41324</v>
      </c>
      <c r="E85" s="9">
        <v>6256.9301565583446</v>
      </c>
      <c r="F85" s="10" t="s">
        <v>19</v>
      </c>
      <c r="G85" s="11" t="s">
        <v>103</v>
      </c>
    </row>
    <row r="86" spans="1:18" s="11" customFormat="1">
      <c r="A86" s="6">
        <v>2295</v>
      </c>
      <c r="B86" s="12" t="s">
        <v>116</v>
      </c>
      <c r="C86" s="14" t="s">
        <v>35</v>
      </c>
      <c r="D86" s="8">
        <v>41325</v>
      </c>
      <c r="E86" s="9">
        <v>5035.000816243738</v>
      </c>
      <c r="F86" s="10" t="s">
        <v>19</v>
      </c>
      <c r="G86" s="11" t="s">
        <v>103</v>
      </c>
    </row>
    <row r="87" spans="1:18" s="11" customFormat="1">
      <c r="A87" s="6">
        <v>2298</v>
      </c>
      <c r="B87" s="12" t="s">
        <v>119</v>
      </c>
      <c r="C87" s="14" t="s">
        <v>35</v>
      </c>
      <c r="D87" s="8">
        <v>41321</v>
      </c>
      <c r="E87" s="9">
        <v>11944.473999767028</v>
      </c>
      <c r="F87" s="10" t="s">
        <v>13</v>
      </c>
      <c r="G87" s="11" t="s">
        <v>103</v>
      </c>
      <c r="J87" s="11" t="s">
        <v>295</v>
      </c>
    </row>
    <row r="88" spans="1:18" s="11" customFormat="1">
      <c r="A88" s="6">
        <v>2347</v>
      </c>
      <c r="B88" s="12" t="s">
        <v>118</v>
      </c>
      <c r="C88" s="12" t="s">
        <v>44</v>
      </c>
      <c r="D88" s="8">
        <v>41323</v>
      </c>
      <c r="E88" s="9">
        <v>8686.5587860946289</v>
      </c>
      <c r="F88" s="10" t="s">
        <v>13</v>
      </c>
      <c r="G88" s="11" t="s">
        <v>103</v>
      </c>
    </row>
    <row r="89" spans="1:18" s="11" customFormat="1">
      <c r="A89" s="6">
        <v>2384</v>
      </c>
      <c r="B89" s="7" t="s">
        <v>31</v>
      </c>
      <c r="C89" s="7" t="s">
        <v>8</v>
      </c>
      <c r="D89" s="8">
        <v>41420</v>
      </c>
      <c r="E89" s="9">
        <v>30933.115508394989</v>
      </c>
      <c r="F89" s="10" t="s">
        <v>9</v>
      </c>
      <c r="G89" s="11" t="s">
        <v>103</v>
      </c>
    </row>
    <row r="90" spans="1:18" s="11" customFormat="1">
      <c r="A90" s="6">
        <v>2383</v>
      </c>
      <c r="B90" s="16" t="s">
        <v>82</v>
      </c>
      <c r="C90" s="7" t="s">
        <v>8</v>
      </c>
      <c r="D90" s="8">
        <v>41417</v>
      </c>
      <c r="E90" s="9">
        <v>26714.475554493543</v>
      </c>
      <c r="F90" s="10" t="s">
        <v>9</v>
      </c>
      <c r="G90" s="11" t="s">
        <v>103</v>
      </c>
    </row>
    <row r="91" spans="1:18" s="11" customFormat="1">
      <c r="A91" s="6">
        <v>2382</v>
      </c>
      <c r="B91" s="7" t="s">
        <v>32</v>
      </c>
      <c r="C91" s="7" t="s">
        <v>8</v>
      </c>
      <c r="D91" s="8">
        <v>41414</v>
      </c>
      <c r="E91" s="9">
        <v>25784.6</v>
      </c>
      <c r="F91" s="10" t="s">
        <v>9</v>
      </c>
      <c r="G91" s="11" t="s">
        <v>103</v>
      </c>
    </row>
    <row r="92" spans="1:18" s="11" customFormat="1">
      <c r="A92" s="6">
        <v>2381</v>
      </c>
      <c r="B92" s="7" t="s">
        <v>31</v>
      </c>
      <c r="C92" s="7" t="s">
        <v>8</v>
      </c>
      <c r="D92" s="8">
        <v>41411</v>
      </c>
      <c r="E92" s="9">
        <v>18277.195646690652</v>
      </c>
      <c r="F92" s="10" t="s">
        <v>9</v>
      </c>
      <c r="G92" s="11" t="s">
        <v>103</v>
      </c>
    </row>
    <row r="93" spans="1:18" s="11" customFormat="1">
      <c r="A93" s="6">
        <v>2292</v>
      </c>
      <c r="B93" s="12" t="s">
        <v>115</v>
      </c>
      <c r="C93" s="14" t="s">
        <v>35</v>
      </c>
      <c r="D93" s="8">
        <v>41322</v>
      </c>
      <c r="E93" s="9">
        <v>17809.988038486044</v>
      </c>
      <c r="F93" s="10" t="s">
        <v>9</v>
      </c>
      <c r="G93" s="11" t="s">
        <v>103</v>
      </c>
    </row>
    <row r="94" spans="1:18" s="11" customFormat="1">
      <c r="A94" s="6">
        <v>2327</v>
      </c>
      <c r="B94" s="12" t="s">
        <v>117</v>
      </c>
      <c r="C94" s="12" t="s">
        <v>100</v>
      </c>
      <c r="D94" s="8">
        <v>41326</v>
      </c>
      <c r="E94" s="9">
        <v>15685.25239030997</v>
      </c>
      <c r="F94" s="10" t="s">
        <v>9</v>
      </c>
      <c r="G94" s="11" t="s">
        <v>103</v>
      </c>
    </row>
    <row r="95" spans="1:18" s="11" customFormat="1">
      <c r="A95" s="6">
        <v>2325</v>
      </c>
      <c r="B95" s="12" t="s">
        <v>112</v>
      </c>
      <c r="C95" s="12" t="s">
        <v>100</v>
      </c>
      <c r="D95" s="8">
        <v>41324</v>
      </c>
      <c r="E95" s="9">
        <v>13773.738625286036</v>
      </c>
      <c r="F95" s="10" t="s">
        <v>9</v>
      </c>
      <c r="G95" s="11" t="s">
        <v>103</v>
      </c>
    </row>
    <row r="96" spans="1:18" s="11" customFormat="1">
      <c r="A96" s="6">
        <v>2288</v>
      </c>
      <c r="B96" s="7" t="s">
        <v>114</v>
      </c>
      <c r="C96" s="14" t="s">
        <v>35</v>
      </c>
      <c r="D96" s="8">
        <v>41318</v>
      </c>
      <c r="E96" s="9">
        <v>13758.762013307427</v>
      </c>
      <c r="F96" s="10" t="s">
        <v>9</v>
      </c>
      <c r="G96" s="11" t="s">
        <v>103</v>
      </c>
    </row>
    <row r="97" spans="1:7" s="11" customFormat="1">
      <c r="A97" s="6">
        <v>2335</v>
      </c>
      <c r="B97" s="12" t="s">
        <v>122</v>
      </c>
      <c r="C97" s="12" t="s">
        <v>106</v>
      </c>
      <c r="D97" s="8">
        <v>41327</v>
      </c>
      <c r="E97" s="9">
        <v>13537.607559502449</v>
      </c>
      <c r="F97" s="10" t="s">
        <v>9</v>
      </c>
      <c r="G97" s="11" t="s">
        <v>103</v>
      </c>
    </row>
    <row r="98" spans="1:7" s="11" customFormat="1">
      <c r="A98" s="6">
        <v>2331</v>
      </c>
      <c r="B98" s="7" t="s">
        <v>110</v>
      </c>
      <c r="C98" s="7" t="s">
        <v>75</v>
      </c>
      <c r="D98" s="8">
        <v>41321</v>
      </c>
      <c r="E98" s="9">
        <v>13490.797710112194</v>
      </c>
      <c r="F98" s="10" t="s">
        <v>9</v>
      </c>
      <c r="G98" s="11" t="s">
        <v>103</v>
      </c>
    </row>
    <row r="99" spans="1:7" s="11" customFormat="1">
      <c r="A99" s="6">
        <v>2286</v>
      </c>
      <c r="B99" s="15" t="s">
        <v>120</v>
      </c>
      <c r="C99" s="14" t="s">
        <v>35</v>
      </c>
      <c r="D99" s="8">
        <v>41316</v>
      </c>
      <c r="E99" s="9">
        <v>11196.654725874407</v>
      </c>
      <c r="F99" s="10" t="s">
        <v>9</v>
      </c>
      <c r="G99" s="11" t="s">
        <v>103</v>
      </c>
    </row>
    <row r="100" spans="1:7" s="11" customFormat="1">
      <c r="A100" s="6">
        <v>2356</v>
      </c>
      <c r="B100" s="12" t="s">
        <v>61</v>
      </c>
      <c r="C100" s="12" t="s">
        <v>37</v>
      </c>
      <c r="D100" s="8">
        <v>41336</v>
      </c>
      <c r="E100" s="9">
        <v>10744.046331207825</v>
      </c>
      <c r="F100" s="10" t="s">
        <v>9</v>
      </c>
      <c r="G100" s="11" t="s">
        <v>103</v>
      </c>
    </row>
    <row r="101" spans="1:7" s="18" customFormat="1" ht="15.75">
      <c r="A101" s="6">
        <v>2366</v>
      </c>
      <c r="B101" s="7" t="s">
        <v>108</v>
      </c>
      <c r="C101" s="7" t="s">
        <v>8</v>
      </c>
      <c r="D101" s="8">
        <v>41366</v>
      </c>
      <c r="E101" s="9">
        <v>10484.190666067925</v>
      </c>
      <c r="F101" s="10" t="s">
        <v>9</v>
      </c>
      <c r="G101" s="11" t="s">
        <v>103</v>
      </c>
    </row>
    <row r="102" spans="1:7" s="11" customFormat="1">
      <c r="A102" s="6">
        <v>2284</v>
      </c>
      <c r="B102" s="17" t="s">
        <v>113</v>
      </c>
      <c r="C102" s="14" t="s">
        <v>35</v>
      </c>
      <c r="D102" s="8">
        <v>41314</v>
      </c>
      <c r="E102" s="9">
        <v>4752.4209272126727</v>
      </c>
      <c r="F102" s="10" t="s">
        <v>9</v>
      </c>
      <c r="G102" s="11" t="s">
        <v>103</v>
      </c>
    </row>
    <row r="103" spans="1:7" s="11" customFormat="1">
      <c r="A103" s="6">
        <v>2351</v>
      </c>
      <c r="B103" s="12" t="s">
        <v>109</v>
      </c>
      <c r="C103" s="12" t="s">
        <v>109</v>
      </c>
      <c r="D103" s="8">
        <v>41333</v>
      </c>
      <c r="E103" s="9">
        <v>1037.8343786103671</v>
      </c>
      <c r="F103" s="10" t="s">
        <v>9</v>
      </c>
      <c r="G103" s="11" t="s">
        <v>103</v>
      </c>
    </row>
    <row r="104" spans="1:7" s="11" customFormat="1">
      <c r="A104" s="6">
        <v>2324</v>
      </c>
      <c r="B104" s="7" t="s">
        <v>102</v>
      </c>
      <c r="C104" s="7" t="s">
        <v>8</v>
      </c>
      <c r="D104" s="8">
        <v>41351</v>
      </c>
      <c r="E104" s="9">
        <v>943.39622641509459</v>
      </c>
      <c r="F104" s="10" t="s">
        <v>9</v>
      </c>
      <c r="G104" s="11" t="s">
        <v>103</v>
      </c>
    </row>
    <row r="108" spans="1:7">
      <c r="C108" s="21"/>
    </row>
    <row r="355" spans="5:5" ht="20.25">
      <c r="E355" s="26"/>
    </row>
  </sheetData>
  <sortState ref="A2:G104">
    <sortCondition ref="G2:G104"/>
    <sortCondition ref="F2:F104"/>
    <sortCondition descending="1" ref="E2:E104"/>
  </sortState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5"/>
  <sheetViews>
    <sheetView workbookViewId="0">
      <selection activeCell="D11" sqref="D11"/>
    </sheetView>
  </sheetViews>
  <sheetFormatPr defaultRowHeight="15"/>
  <cols>
    <col min="1" max="1" width="12.5703125" style="39" customWidth="1"/>
    <col min="2" max="2" width="9.140625" style="39"/>
    <col min="3" max="3" width="16.42578125" style="39" customWidth="1"/>
    <col min="4" max="4" width="18.7109375" style="39" customWidth="1"/>
    <col min="5" max="16384" width="9.140625" style="39"/>
  </cols>
  <sheetData>
    <row r="1" spans="1:18" ht="15.75" thickBot="1">
      <c r="A1" s="58" t="s">
        <v>195</v>
      </c>
      <c r="B1" s="58" t="s">
        <v>196</v>
      </c>
      <c r="C1" s="58" t="s">
        <v>197</v>
      </c>
      <c r="D1" s="58" t="s">
        <v>198</v>
      </c>
      <c r="E1" s="65" t="s">
        <v>303</v>
      </c>
      <c r="F1" s="65" t="s">
        <v>305</v>
      </c>
      <c r="I1" s="59">
        <v>2014</v>
      </c>
    </row>
    <row r="2" spans="1:18">
      <c r="A2" s="39" t="s">
        <v>270</v>
      </c>
      <c r="B2" s="39" t="s">
        <v>271</v>
      </c>
      <c r="C2" s="39">
        <v>1957</v>
      </c>
      <c r="D2" s="39" t="s">
        <v>238</v>
      </c>
      <c r="E2" s="64">
        <f>$I$1-Údaje[[#This Row],[Rok narodenia]]</f>
        <v>57</v>
      </c>
      <c r="F2" s="64">
        <f>Údaje[[#This Row],[Vek]]-Údaje[[#Totals],[Vek]]</f>
        <v>-1.4864864864864842</v>
      </c>
      <c r="I2" s="60" t="s">
        <v>202</v>
      </c>
      <c r="J2" s="60"/>
      <c r="K2" s="60"/>
      <c r="L2" s="60"/>
      <c r="M2" s="60"/>
      <c r="N2" s="60"/>
      <c r="O2" s="60"/>
      <c r="P2" s="60"/>
      <c r="Q2" s="60"/>
      <c r="R2" s="60"/>
    </row>
    <row r="3" spans="1:18" ht="15.75">
      <c r="A3" s="39" t="s">
        <v>255</v>
      </c>
      <c r="B3" s="39" t="s">
        <v>256</v>
      </c>
      <c r="C3" s="39">
        <v>1960</v>
      </c>
      <c r="D3" s="39" t="s">
        <v>78</v>
      </c>
      <c r="E3" s="64">
        <f>$I$1-Údaje[[#This Row],[Rok narodenia]]</f>
        <v>54</v>
      </c>
      <c r="F3" s="64">
        <f>Údaje[[#This Row],[Vek]]-Údaje[[#Totals],[Vek]]</f>
        <v>-4.4864864864864842</v>
      </c>
      <c r="I3" s="61" t="s">
        <v>205</v>
      </c>
      <c r="J3" s="61"/>
      <c r="K3" s="61"/>
      <c r="L3" s="61"/>
      <c r="M3" s="61"/>
      <c r="N3" s="61"/>
      <c r="O3" s="61"/>
      <c r="P3" s="61"/>
      <c r="Q3" s="61"/>
      <c r="R3" s="61"/>
    </row>
    <row r="4" spans="1:18" ht="15.75">
      <c r="A4" s="39" t="s">
        <v>247</v>
      </c>
      <c r="B4" s="39" t="s">
        <v>248</v>
      </c>
      <c r="C4" s="39">
        <v>1960</v>
      </c>
      <c r="D4" s="39" t="s">
        <v>238</v>
      </c>
      <c r="E4" s="64">
        <f>$I$1-Údaje[[#This Row],[Rok narodenia]]</f>
        <v>54</v>
      </c>
      <c r="F4" s="64">
        <f>Údaje[[#This Row],[Vek]]-Údaje[[#Totals],[Vek]]</f>
        <v>-4.4864864864864842</v>
      </c>
      <c r="I4" s="61" t="s">
        <v>209</v>
      </c>
      <c r="J4" s="61"/>
      <c r="K4" s="61"/>
      <c r="L4" s="61"/>
      <c r="M4" s="61"/>
      <c r="N4" s="61"/>
      <c r="O4" s="61"/>
      <c r="P4" s="61"/>
      <c r="Q4" s="61"/>
      <c r="R4" s="61"/>
    </row>
    <row r="5" spans="1:18" ht="15.75">
      <c r="A5" s="39" t="s">
        <v>226</v>
      </c>
      <c r="B5" s="39" t="s">
        <v>227</v>
      </c>
      <c r="C5" s="39">
        <v>1952</v>
      </c>
      <c r="D5" s="39" t="s">
        <v>228</v>
      </c>
      <c r="E5" s="64">
        <f>$I$1-Údaje[[#This Row],[Rok narodenia]]</f>
        <v>62</v>
      </c>
      <c r="F5" s="64">
        <f>Údaje[[#This Row],[Vek]]-Údaje[[#Totals],[Vek]]</f>
        <v>3.5135135135135158</v>
      </c>
      <c r="I5" s="61" t="s">
        <v>212</v>
      </c>
      <c r="J5" s="62"/>
      <c r="K5" s="61"/>
      <c r="L5" s="61"/>
      <c r="M5" s="61"/>
      <c r="N5" s="61"/>
      <c r="O5" s="61"/>
      <c r="P5" s="61"/>
      <c r="Q5" s="61"/>
      <c r="R5" s="61"/>
    </row>
    <row r="6" spans="1:18" ht="15.75">
      <c r="A6" s="39" t="s">
        <v>213</v>
      </c>
      <c r="B6" s="39" t="s">
        <v>214</v>
      </c>
      <c r="C6" s="39">
        <v>1959</v>
      </c>
      <c r="D6" s="39" t="s">
        <v>201</v>
      </c>
      <c r="E6" s="64">
        <f>$I$1-Údaje[[#This Row],[Rok narodenia]]</f>
        <v>55</v>
      </c>
      <c r="F6" s="64">
        <f>Údaje[[#This Row],[Vek]]-Údaje[[#Totals],[Vek]]</f>
        <v>-3.4864864864864842</v>
      </c>
      <c r="I6" s="61" t="s">
        <v>215</v>
      </c>
      <c r="J6" s="61"/>
      <c r="K6" s="61"/>
      <c r="L6" s="61"/>
      <c r="M6" s="61"/>
      <c r="N6" s="61"/>
      <c r="O6" s="61"/>
      <c r="P6" s="61"/>
      <c r="Q6" s="61"/>
      <c r="R6" s="61"/>
    </row>
    <row r="7" spans="1:18" ht="15.75">
      <c r="A7" s="39" t="s">
        <v>213</v>
      </c>
      <c r="B7" s="39" t="s">
        <v>263</v>
      </c>
      <c r="C7" s="39">
        <v>1960</v>
      </c>
      <c r="D7" s="39" t="s">
        <v>201</v>
      </c>
      <c r="E7" s="64">
        <f>$I$1-Údaje[[#This Row],[Rok narodenia]]</f>
        <v>54</v>
      </c>
      <c r="F7" s="64">
        <f>Údaje[[#This Row],[Vek]]-Údaje[[#Totals],[Vek]]</f>
        <v>-4.4864864864864842</v>
      </c>
      <c r="I7" s="61" t="s">
        <v>288</v>
      </c>
      <c r="J7" s="61"/>
      <c r="K7" s="61"/>
      <c r="L7" s="61"/>
      <c r="M7" s="61"/>
      <c r="N7" s="61"/>
      <c r="O7" s="61"/>
      <c r="P7" s="61"/>
      <c r="Q7" s="61"/>
      <c r="R7" s="61"/>
    </row>
    <row r="8" spans="1:18" ht="15.75">
      <c r="A8" s="39" t="s">
        <v>218</v>
      </c>
      <c r="B8" s="39" t="s">
        <v>219</v>
      </c>
      <c r="C8" s="39">
        <v>1952</v>
      </c>
      <c r="D8" s="39" t="s">
        <v>220</v>
      </c>
      <c r="E8" s="64">
        <f>$I$1-Údaje[[#This Row],[Rok narodenia]]</f>
        <v>62</v>
      </c>
      <c r="F8" s="64">
        <f>Údaje[[#This Row],[Vek]]-Údaje[[#Totals],[Vek]]</f>
        <v>3.5135135135135158</v>
      </c>
      <c r="I8" s="61" t="s">
        <v>221</v>
      </c>
      <c r="J8" s="61"/>
      <c r="K8" s="61"/>
      <c r="L8" s="61"/>
      <c r="M8" s="61"/>
      <c r="N8" s="61"/>
      <c r="O8" s="61"/>
      <c r="P8" s="61"/>
      <c r="Q8" s="61"/>
      <c r="R8" s="61"/>
    </row>
    <row r="9" spans="1:18" ht="15.75">
      <c r="A9" s="39" t="s">
        <v>199</v>
      </c>
      <c r="B9" s="39" t="s">
        <v>200</v>
      </c>
      <c r="C9" s="39">
        <v>1953</v>
      </c>
      <c r="D9" s="39" t="s">
        <v>201</v>
      </c>
      <c r="E9" s="64">
        <f>$I$1-Údaje[[#This Row],[Rok narodenia]]</f>
        <v>61</v>
      </c>
      <c r="F9" s="64">
        <f>Údaje[[#This Row],[Vek]]-Údaje[[#Totals],[Vek]]</f>
        <v>2.5135135135135158</v>
      </c>
      <c r="I9" s="61" t="s">
        <v>225</v>
      </c>
      <c r="J9" s="61"/>
      <c r="K9" s="61"/>
      <c r="L9" s="61"/>
      <c r="M9" s="61"/>
      <c r="N9" s="61"/>
      <c r="O9" s="61"/>
      <c r="P9" s="61"/>
      <c r="Q9" s="61"/>
      <c r="R9" s="61"/>
    </row>
    <row r="10" spans="1:18" ht="15.75">
      <c r="A10" s="39" t="s">
        <v>280</v>
      </c>
      <c r="B10" s="39" t="s">
        <v>281</v>
      </c>
      <c r="C10" s="39">
        <v>1963</v>
      </c>
      <c r="D10" s="39" t="s">
        <v>78</v>
      </c>
      <c r="E10" s="64">
        <f>$I$1-Údaje[[#This Row],[Rok narodenia]]</f>
        <v>51</v>
      </c>
      <c r="F10" s="64">
        <f>Údaje[[#This Row],[Vek]]-Údaje[[#Totals],[Vek]]</f>
        <v>-7.4864864864864842</v>
      </c>
      <c r="I10" s="61" t="s">
        <v>229</v>
      </c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5.75">
      <c r="A11" s="39" t="s">
        <v>282</v>
      </c>
      <c r="B11" s="39" t="s">
        <v>283</v>
      </c>
      <c r="C11" s="39">
        <v>1949</v>
      </c>
      <c r="D11" s="39" t="s">
        <v>201</v>
      </c>
      <c r="E11" s="64">
        <f>$I$1-Údaje[[#This Row],[Rok narodenia]]</f>
        <v>65</v>
      </c>
      <c r="F11" s="64">
        <f>Údaje[[#This Row],[Vek]]-Údaje[[#Totals],[Vek]]</f>
        <v>6.5135135135135158</v>
      </c>
      <c r="I11" s="61" t="s">
        <v>232</v>
      </c>
      <c r="J11" s="61"/>
      <c r="K11" s="61"/>
      <c r="L11" s="61"/>
      <c r="M11" s="61"/>
      <c r="N11" s="61"/>
      <c r="O11" s="61"/>
      <c r="P11" s="61"/>
      <c r="Q11" s="61"/>
      <c r="R11" s="61"/>
    </row>
    <row r="12" spans="1:18" ht="15.75">
      <c r="A12" s="39" t="s">
        <v>243</v>
      </c>
      <c r="B12" s="39" t="s">
        <v>244</v>
      </c>
      <c r="C12" s="39">
        <v>1957</v>
      </c>
      <c r="D12" s="39" t="s">
        <v>245</v>
      </c>
      <c r="E12" s="64">
        <f>$I$1-Údaje[[#This Row],[Rok narodenia]]</f>
        <v>57</v>
      </c>
      <c r="F12" s="64">
        <f>Údaje[[#This Row],[Vek]]-Údaje[[#Totals],[Vek]]</f>
        <v>-1.4864864864864842</v>
      </c>
      <c r="I12" s="61" t="s">
        <v>235</v>
      </c>
      <c r="J12" s="61"/>
      <c r="K12" s="61"/>
      <c r="L12" s="61"/>
      <c r="M12" s="61"/>
      <c r="N12" s="61"/>
      <c r="O12" s="61"/>
      <c r="P12" s="61"/>
      <c r="Q12" s="61"/>
      <c r="R12" s="61"/>
    </row>
    <row r="13" spans="1:18" ht="15.75">
      <c r="A13" s="39" t="s">
        <v>284</v>
      </c>
      <c r="B13" s="39" t="s">
        <v>285</v>
      </c>
      <c r="C13" s="39">
        <v>1953</v>
      </c>
      <c r="D13" s="39" t="s">
        <v>208</v>
      </c>
      <c r="E13" s="64">
        <f>$I$1-Údaje[[#This Row],[Rok narodenia]]</f>
        <v>61</v>
      </c>
      <c r="F13" s="64">
        <f>Údaje[[#This Row],[Vek]]-Údaje[[#Totals],[Vek]]</f>
        <v>2.5135135135135158</v>
      </c>
      <c r="I13" s="61" t="s">
        <v>239</v>
      </c>
      <c r="J13" s="61"/>
      <c r="K13" s="61"/>
      <c r="L13" s="61"/>
      <c r="M13" s="61"/>
      <c r="N13" s="61"/>
      <c r="O13" s="61"/>
      <c r="P13" s="61"/>
      <c r="Q13" s="61"/>
      <c r="R13" s="61"/>
    </row>
    <row r="14" spans="1:18" ht="15.75">
      <c r="A14" s="39" t="s">
        <v>278</v>
      </c>
      <c r="B14" s="39" t="s">
        <v>279</v>
      </c>
      <c r="C14" s="39">
        <v>1962</v>
      </c>
      <c r="D14" s="39" t="s">
        <v>208</v>
      </c>
      <c r="E14" s="64">
        <f>$I$1-Údaje[[#This Row],[Rok narodenia]]</f>
        <v>52</v>
      </c>
      <c r="F14" s="64">
        <f>Údaje[[#This Row],[Vek]]-Údaje[[#Totals],[Vek]]</f>
        <v>-6.4864864864864842</v>
      </c>
      <c r="I14" s="61" t="s">
        <v>242</v>
      </c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15.75">
      <c r="A15" s="39" t="s">
        <v>206</v>
      </c>
      <c r="B15" s="39" t="s">
        <v>207</v>
      </c>
      <c r="C15" s="39">
        <v>1950</v>
      </c>
      <c r="D15" s="39" t="s">
        <v>208</v>
      </c>
      <c r="E15" s="64">
        <f>$I$1-Údaje[[#This Row],[Rok narodenia]]</f>
        <v>64</v>
      </c>
      <c r="F15" s="64">
        <f>Údaje[[#This Row],[Vek]]-Údaje[[#Totals],[Vek]]</f>
        <v>5.5135135135135158</v>
      </c>
      <c r="I15" s="61" t="s">
        <v>246</v>
      </c>
      <c r="J15" s="61"/>
      <c r="K15" s="61"/>
      <c r="L15" s="61"/>
      <c r="M15" s="61"/>
      <c r="N15" s="61"/>
      <c r="O15" s="61"/>
      <c r="P15" s="61"/>
      <c r="Q15" s="61"/>
      <c r="R15" s="61"/>
    </row>
    <row r="16" spans="1:18" ht="15.75">
      <c r="A16" s="39" t="s">
        <v>257</v>
      </c>
      <c r="B16" s="39" t="s">
        <v>258</v>
      </c>
      <c r="C16" s="39">
        <v>1952</v>
      </c>
      <c r="D16" s="39" t="s">
        <v>245</v>
      </c>
      <c r="E16" s="64">
        <f>$I$1-Údaje[[#This Row],[Rok narodenia]]</f>
        <v>62</v>
      </c>
      <c r="F16" s="64">
        <f>Údaje[[#This Row],[Vek]]-Údaje[[#Totals],[Vek]]</f>
        <v>3.5135135135135158</v>
      </c>
      <c r="I16" s="61" t="s">
        <v>249</v>
      </c>
      <c r="J16" s="61"/>
      <c r="K16" s="61"/>
      <c r="L16" s="61"/>
      <c r="M16" s="61"/>
      <c r="N16" s="61"/>
      <c r="O16" s="61"/>
      <c r="P16" s="61"/>
      <c r="Q16" s="61"/>
      <c r="R16" s="61"/>
    </row>
    <row r="17" spans="1:18" ht="15.75">
      <c r="A17" s="39" t="s">
        <v>275</v>
      </c>
      <c r="B17" s="39" t="s">
        <v>64</v>
      </c>
      <c r="C17" s="39">
        <v>1950</v>
      </c>
      <c r="D17" s="39" t="s">
        <v>201</v>
      </c>
      <c r="E17" s="64">
        <f>$I$1-Údaje[[#This Row],[Rok narodenia]]</f>
        <v>64</v>
      </c>
      <c r="F17" s="64">
        <f>Údaje[[#This Row],[Vek]]-Údaje[[#Totals],[Vek]]</f>
        <v>5.5135135135135158</v>
      </c>
      <c r="I17" s="61" t="s">
        <v>251</v>
      </c>
      <c r="J17" s="61"/>
      <c r="K17" s="61"/>
      <c r="L17" s="61"/>
      <c r="M17" s="61"/>
      <c r="N17" s="61"/>
      <c r="O17" s="61"/>
      <c r="P17" s="61"/>
      <c r="Q17" s="61"/>
      <c r="R17" s="61"/>
    </row>
    <row r="18" spans="1:18" ht="15.75">
      <c r="A18" s="39" t="s">
        <v>264</v>
      </c>
      <c r="B18" s="39" t="s">
        <v>265</v>
      </c>
      <c r="C18" s="39">
        <v>1970</v>
      </c>
      <c r="D18" s="39" t="s">
        <v>266</v>
      </c>
      <c r="E18" s="64">
        <f>$I$1-Údaje[[#This Row],[Rok narodenia]]</f>
        <v>44</v>
      </c>
      <c r="F18" s="64">
        <f>Údaje[[#This Row],[Vek]]-Údaje[[#Totals],[Vek]]</f>
        <v>-14.486486486486484</v>
      </c>
      <c r="I18" s="61" t="s">
        <v>249</v>
      </c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5.75">
      <c r="A19" s="39" t="s">
        <v>240</v>
      </c>
      <c r="B19" s="39" t="s">
        <v>241</v>
      </c>
      <c r="C19" s="39">
        <v>1963</v>
      </c>
      <c r="D19" s="39" t="s">
        <v>201</v>
      </c>
      <c r="E19" s="64">
        <f>$I$1-Údaje[[#This Row],[Rok narodenia]]</f>
        <v>51</v>
      </c>
      <c r="F19" s="64">
        <f>Údaje[[#This Row],[Vek]]-Údaje[[#Totals],[Vek]]</f>
        <v>-7.4864864864864842</v>
      </c>
      <c r="I19" s="61" t="s">
        <v>289</v>
      </c>
      <c r="J19" s="61"/>
      <c r="K19" s="61"/>
      <c r="L19" s="61"/>
      <c r="M19" s="61"/>
      <c r="N19" s="61"/>
      <c r="O19" s="61"/>
      <c r="P19" s="61"/>
      <c r="Q19" s="61"/>
      <c r="R19" s="61"/>
    </row>
    <row r="20" spans="1:18" ht="15.75">
      <c r="A20" s="39" t="s">
        <v>259</v>
      </c>
      <c r="B20" s="39" t="s">
        <v>260</v>
      </c>
      <c r="C20" s="39">
        <v>1959</v>
      </c>
      <c r="D20" s="39" t="s">
        <v>238</v>
      </c>
      <c r="E20" s="64">
        <f>$I$1-Údaje[[#This Row],[Rok narodenia]]</f>
        <v>55</v>
      </c>
      <c r="F20" s="64">
        <f>Údaje[[#This Row],[Vek]]-Údaje[[#Totals],[Vek]]</f>
        <v>-3.4864864864864842</v>
      </c>
      <c r="I20" s="61" t="s">
        <v>269</v>
      </c>
      <c r="J20" s="61"/>
      <c r="K20" s="61"/>
      <c r="L20" s="61"/>
      <c r="M20" s="61"/>
      <c r="N20" s="61"/>
      <c r="O20" s="61"/>
      <c r="P20" s="61"/>
      <c r="Q20" s="61"/>
      <c r="R20" s="61"/>
    </row>
    <row r="21" spans="1:18" ht="15.75">
      <c r="A21" s="39" t="s">
        <v>222</v>
      </c>
      <c r="B21" s="39" t="s">
        <v>223</v>
      </c>
      <c r="C21" s="39">
        <v>1948</v>
      </c>
      <c r="D21" s="39" t="s">
        <v>224</v>
      </c>
      <c r="E21" s="64">
        <f>$I$1-Údaje[[#This Row],[Rok narodenia]]</f>
        <v>66</v>
      </c>
      <c r="F21" s="64">
        <f>Údaje[[#This Row],[Vek]]-Údaje[[#Totals],[Vek]]</f>
        <v>7.5135135135135158</v>
      </c>
      <c r="I21" s="61" t="s">
        <v>290</v>
      </c>
      <c r="J21" s="61"/>
      <c r="K21" s="61"/>
      <c r="L21" s="61"/>
      <c r="M21" s="61"/>
      <c r="N21" s="61"/>
      <c r="O21" s="61"/>
      <c r="P21" s="61"/>
      <c r="Q21" s="61"/>
      <c r="R21" s="61"/>
    </row>
    <row r="22" spans="1:18" ht="15.75">
      <c r="A22" s="39" t="s">
        <v>250</v>
      </c>
      <c r="B22" s="39" t="s">
        <v>248</v>
      </c>
      <c r="C22" s="39">
        <v>1951</v>
      </c>
      <c r="D22" s="39" t="s">
        <v>201</v>
      </c>
      <c r="E22" s="64">
        <f>$I$1-Údaje[[#This Row],[Rok narodenia]]</f>
        <v>63</v>
      </c>
      <c r="F22" s="64">
        <f>Údaje[[#This Row],[Vek]]-Údaje[[#Totals],[Vek]]</f>
        <v>4.5135135135135158</v>
      </c>
      <c r="I22" s="61" t="s">
        <v>273</v>
      </c>
      <c r="J22" s="61"/>
      <c r="K22" s="61"/>
      <c r="L22" s="61"/>
      <c r="M22" s="61"/>
      <c r="N22" s="61"/>
      <c r="O22" s="61"/>
      <c r="P22" s="61"/>
      <c r="Q22" s="61"/>
      <c r="R22" s="61"/>
    </row>
    <row r="23" spans="1:18" ht="15.75">
      <c r="A23" s="39" t="s">
        <v>286</v>
      </c>
      <c r="B23" s="39" t="s">
        <v>287</v>
      </c>
      <c r="C23" s="39">
        <v>1958</v>
      </c>
      <c r="D23" s="39" t="s">
        <v>220</v>
      </c>
      <c r="E23" s="64">
        <f>$I$1-Údaje[[#This Row],[Rok narodenia]]</f>
        <v>56</v>
      </c>
      <c r="F23" s="64">
        <f>Údaje[[#This Row],[Vek]]-Údaje[[#Totals],[Vek]]</f>
        <v>-2.4864864864864842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8" ht="15.75">
      <c r="A24" s="39" t="s">
        <v>267</v>
      </c>
      <c r="B24" s="39" t="s">
        <v>268</v>
      </c>
      <c r="C24" s="39">
        <v>1954</v>
      </c>
      <c r="D24" s="39" t="s">
        <v>238</v>
      </c>
      <c r="E24" s="64">
        <f>$I$1-Údaje[[#This Row],[Rok narodenia]]</f>
        <v>60</v>
      </c>
      <c r="F24" s="64">
        <f>Údaje[[#This Row],[Vek]]-Údaje[[#Totals],[Vek]]</f>
        <v>1.5135135135135158</v>
      </c>
      <c r="I24" s="63" t="s">
        <v>295</v>
      </c>
      <c r="J24" s="63"/>
      <c r="K24" s="63"/>
      <c r="L24" s="63"/>
      <c r="M24" s="63"/>
      <c r="N24" s="63"/>
      <c r="O24" s="63"/>
      <c r="P24" s="63"/>
      <c r="Q24" s="63"/>
      <c r="R24" s="63"/>
    </row>
    <row r="25" spans="1:18" ht="15.75">
      <c r="A25" s="39" t="s">
        <v>236</v>
      </c>
      <c r="B25" s="39" t="s">
        <v>237</v>
      </c>
      <c r="C25" s="39">
        <v>1960</v>
      </c>
      <c r="D25" s="39" t="s">
        <v>238</v>
      </c>
      <c r="E25" s="64">
        <f>$I$1-Údaje[[#This Row],[Rok narodenia]]</f>
        <v>54</v>
      </c>
      <c r="F25" s="64">
        <f>Údaje[[#This Row],[Vek]]-Údaje[[#Totals],[Vek]]</f>
        <v>-4.4864864864864842</v>
      </c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18">
      <c r="A26" s="39" t="s">
        <v>252</v>
      </c>
      <c r="B26" s="39" t="s">
        <v>248</v>
      </c>
      <c r="C26" s="39">
        <v>1956</v>
      </c>
      <c r="D26" s="39" t="s">
        <v>238</v>
      </c>
      <c r="E26" s="64">
        <f>$I$1-Údaje[[#This Row],[Rok narodenia]]</f>
        <v>58</v>
      </c>
      <c r="F26" s="64">
        <f>Údaje[[#This Row],[Vek]]-Údaje[[#Totals],[Vek]]</f>
        <v>-0.48648648648648418</v>
      </c>
    </row>
    <row r="27" spans="1:18">
      <c r="A27" s="39" t="s">
        <v>272</v>
      </c>
      <c r="B27" s="39" t="s">
        <v>271</v>
      </c>
      <c r="C27" s="39">
        <v>1948</v>
      </c>
      <c r="D27" s="39" t="s">
        <v>238</v>
      </c>
      <c r="E27" s="64">
        <f>$I$1-Údaje[[#This Row],[Rok narodenia]]</f>
        <v>66</v>
      </c>
      <c r="F27" s="64">
        <f>Údaje[[#This Row],[Vek]]-Údaje[[#Totals],[Vek]]</f>
        <v>7.5135135135135158</v>
      </c>
    </row>
    <row r="28" spans="1:18">
      <c r="A28" s="39" t="s">
        <v>274</v>
      </c>
      <c r="B28" s="39" t="s">
        <v>271</v>
      </c>
      <c r="C28" s="39">
        <v>1954</v>
      </c>
      <c r="D28" s="39" t="s">
        <v>245</v>
      </c>
      <c r="E28" s="64">
        <f>$I$1-Údaje[[#This Row],[Rok narodenia]]</f>
        <v>60</v>
      </c>
      <c r="F28" s="64">
        <f>Údaje[[#This Row],[Vek]]-Údaje[[#Totals],[Vek]]</f>
        <v>1.5135135135135158</v>
      </c>
    </row>
    <row r="29" spans="1:18">
      <c r="A29" s="39" t="s">
        <v>233</v>
      </c>
      <c r="B29" s="39" t="s">
        <v>234</v>
      </c>
      <c r="C29" s="39">
        <v>1958</v>
      </c>
      <c r="D29" s="39" t="s">
        <v>201</v>
      </c>
      <c r="E29" s="64">
        <f>$I$1-Údaje[[#This Row],[Rok narodenia]]</f>
        <v>56</v>
      </c>
      <c r="F29" s="64">
        <f>Údaje[[#This Row],[Vek]]-Údaje[[#Totals],[Vek]]</f>
        <v>-2.4864864864864842</v>
      </c>
    </row>
    <row r="30" spans="1:18">
      <c r="A30" s="39" t="s">
        <v>216</v>
      </c>
      <c r="B30" s="39" t="s">
        <v>217</v>
      </c>
      <c r="C30" s="39">
        <v>1955</v>
      </c>
      <c r="D30" s="39" t="s">
        <v>78</v>
      </c>
      <c r="E30" s="64">
        <f>$I$1-Údaje[[#This Row],[Rok narodenia]]</f>
        <v>59</v>
      </c>
      <c r="F30" s="64">
        <f>Údaje[[#This Row],[Vek]]-Údaje[[#Totals],[Vek]]</f>
        <v>0.51351351351351582</v>
      </c>
    </row>
    <row r="31" spans="1:18">
      <c r="A31" s="39" t="s">
        <v>253</v>
      </c>
      <c r="B31" s="39" t="s">
        <v>248</v>
      </c>
      <c r="C31" s="39">
        <v>1948</v>
      </c>
      <c r="D31" s="39" t="s">
        <v>224</v>
      </c>
      <c r="E31" s="64">
        <f>$I$1-Údaje[[#This Row],[Rok narodenia]]</f>
        <v>66</v>
      </c>
      <c r="F31" s="64">
        <f>Údaje[[#This Row],[Vek]]-Údaje[[#Totals],[Vek]]</f>
        <v>7.5135135135135158</v>
      </c>
    </row>
    <row r="32" spans="1:18">
      <c r="A32" s="39" t="s">
        <v>254</v>
      </c>
      <c r="B32" s="39" t="s">
        <v>248</v>
      </c>
      <c r="C32" s="39">
        <v>1956</v>
      </c>
      <c r="D32" s="39" t="s">
        <v>201</v>
      </c>
      <c r="E32" s="64">
        <f>$I$1-Údaje[[#This Row],[Rok narodenia]]</f>
        <v>58</v>
      </c>
      <c r="F32" s="64">
        <f>Údaje[[#This Row],[Vek]]-Údaje[[#Totals],[Vek]]</f>
        <v>-0.48648648648648418</v>
      </c>
    </row>
    <row r="33" spans="1:9">
      <c r="A33" s="39" t="s">
        <v>230</v>
      </c>
      <c r="B33" s="39" t="s">
        <v>227</v>
      </c>
      <c r="C33" s="39">
        <v>1957</v>
      </c>
      <c r="D33" s="39" t="s">
        <v>231</v>
      </c>
      <c r="E33" s="64">
        <f>$I$1-Údaje[[#This Row],[Rok narodenia]]</f>
        <v>57</v>
      </c>
      <c r="F33" s="64">
        <f>Údaje[[#This Row],[Vek]]-Údaje[[#Totals],[Vek]]</f>
        <v>-1.4864864864864842</v>
      </c>
    </row>
    <row r="34" spans="1:9">
      <c r="A34" s="39" t="s">
        <v>276</v>
      </c>
      <c r="B34" s="39" t="s">
        <v>64</v>
      </c>
      <c r="C34" s="39">
        <v>1950</v>
      </c>
      <c r="D34" s="39" t="s">
        <v>201</v>
      </c>
      <c r="E34" s="64">
        <f>$I$1-Údaje[[#This Row],[Rok narodenia]]</f>
        <v>64</v>
      </c>
      <c r="F34" s="64">
        <f>Údaje[[#This Row],[Vek]]-Údaje[[#Totals],[Vek]]</f>
        <v>5.5135135135135158</v>
      </c>
    </row>
    <row r="35" spans="1:9">
      <c r="A35" s="39" t="s">
        <v>261</v>
      </c>
      <c r="B35" s="39" t="s">
        <v>262</v>
      </c>
      <c r="C35" s="39">
        <v>1958</v>
      </c>
      <c r="D35" s="39" t="s">
        <v>78</v>
      </c>
      <c r="E35" s="64">
        <f>$I$1-Údaje[[#This Row],[Rok narodenia]]</f>
        <v>56</v>
      </c>
      <c r="F35" s="64">
        <f>Údaje[[#This Row],[Vek]]-Údaje[[#Totals],[Vek]]</f>
        <v>-2.4864864864864842</v>
      </c>
    </row>
    <row r="36" spans="1:9">
      <c r="A36" s="39" t="s">
        <v>210</v>
      </c>
      <c r="B36" s="39" t="s">
        <v>211</v>
      </c>
      <c r="C36" s="39">
        <v>1955</v>
      </c>
      <c r="D36" s="39" t="s">
        <v>201</v>
      </c>
      <c r="E36" s="64">
        <f>$I$1-Údaje[[#This Row],[Rok narodenia]]</f>
        <v>59</v>
      </c>
      <c r="F36" s="64">
        <f>Údaje[[#This Row],[Vek]]-Údaje[[#Totals],[Vek]]</f>
        <v>0.51351351351351582</v>
      </c>
    </row>
    <row r="37" spans="1:9">
      <c r="A37" s="39" t="s">
        <v>277</v>
      </c>
      <c r="B37" s="39" t="s">
        <v>64</v>
      </c>
      <c r="C37" s="39">
        <v>1951</v>
      </c>
      <c r="D37" s="39" t="s">
        <v>201</v>
      </c>
      <c r="E37" s="64">
        <f>$I$1-Údaje[[#This Row],[Rok narodenia]]</f>
        <v>63</v>
      </c>
      <c r="F37" s="64">
        <f>Údaje[[#This Row],[Vek]]-Údaje[[#Totals],[Vek]]</f>
        <v>4.5135135135135158</v>
      </c>
      <c r="I37" s="67" t="s">
        <v>296</v>
      </c>
    </row>
    <row r="38" spans="1:9">
      <c r="A38" s="39" t="s">
        <v>203</v>
      </c>
      <c r="B38" s="39" t="s">
        <v>204</v>
      </c>
      <c r="C38" s="39">
        <v>1956</v>
      </c>
      <c r="D38" s="39" t="s">
        <v>201</v>
      </c>
      <c r="E38" s="64">
        <f>$I$1-Údaje[[#This Row],[Rok narodenia]]</f>
        <v>58</v>
      </c>
      <c r="F38" s="64">
        <f>Údaje[[#This Row],[Vek]]-Údaje[[#Totals],[Vek]]</f>
        <v>-0.48648648648648418</v>
      </c>
    </row>
    <row r="39" spans="1:9">
      <c r="A39" s="66" t="s">
        <v>304</v>
      </c>
      <c r="B39" s="66">
        <f>COUNTIF(Údaje[Meno],"Milan")</f>
        <v>3</v>
      </c>
      <c r="C39" s="66">
        <f>SUBTOTAL(105,Údaje[Rok narodenia])</f>
        <v>1948</v>
      </c>
      <c r="D39" s="66"/>
      <c r="E39" s="66">
        <f>SUBTOTAL(101,Údaje[Vek])</f>
        <v>58.486486486486484</v>
      </c>
      <c r="F39" s="68"/>
    </row>
    <row r="45" spans="1:9">
      <c r="I45" s="67" t="s">
        <v>297</v>
      </c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49"/>
  <sheetViews>
    <sheetView workbookViewId="0">
      <selection activeCell="I17" sqref="I17"/>
    </sheetView>
  </sheetViews>
  <sheetFormatPr defaultRowHeight="15"/>
  <cols>
    <col min="1" max="1" width="18.7109375" style="39" customWidth="1"/>
    <col min="2" max="2" width="10.85546875" style="39" customWidth="1"/>
    <col min="3" max="3" width="11.140625" style="39" customWidth="1"/>
    <col min="4" max="4" width="6.140625" style="39" customWidth="1"/>
    <col min="5" max="5" width="7.42578125" style="39" customWidth="1"/>
    <col min="6" max="6" width="9.42578125" style="39" customWidth="1"/>
    <col min="7" max="8" width="9.140625" style="39"/>
    <col min="9" max="9" width="19.5703125" style="39" bestFit="1" customWidth="1"/>
    <col min="10" max="10" width="16.85546875" style="39" bestFit="1" customWidth="1"/>
    <col min="11" max="11" width="15" style="39" bestFit="1" customWidth="1"/>
    <col min="12" max="12" width="13.28515625" style="39" customWidth="1"/>
    <col min="13" max="13" width="18.85546875" style="39" bestFit="1" customWidth="1"/>
    <col min="14" max="14" width="17.5703125" style="39" bestFit="1" customWidth="1"/>
    <col min="15" max="15" width="12.85546875" style="39" bestFit="1" customWidth="1"/>
    <col min="16" max="16384" width="9.140625" style="39"/>
  </cols>
  <sheetData>
    <row r="1" spans="1:19" ht="16.5" thickBot="1">
      <c r="A1" s="31" t="s">
        <v>141</v>
      </c>
      <c r="B1" s="32" t="s">
        <v>142</v>
      </c>
      <c r="C1" s="33" t="s">
        <v>143</v>
      </c>
      <c r="D1" s="34" t="s">
        <v>144</v>
      </c>
      <c r="E1" s="35" t="s">
        <v>145</v>
      </c>
      <c r="F1" s="36" t="s">
        <v>146</v>
      </c>
      <c r="G1" s="37" t="s">
        <v>147</v>
      </c>
      <c r="H1" s="38" t="s">
        <v>148</v>
      </c>
      <c r="J1" s="40" t="s">
        <v>149</v>
      </c>
      <c r="K1" s="40"/>
      <c r="L1" s="40"/>
      <c r="M1" s="40"/>
      <c r="N1" s="40"/>
      <c r="O1" s="40"/>
      <c r="P1" s="40"/>
      <c r="Q1" s="41"/>
      <c r="R1" s="41"/>
    </row>
    <row r="2" spans="1:19" ht="15.75">
      <c r="A2" s="70" t="s">
        <v>178</v>
      </c>
      <c r="B2" s="42">
        <v>3</v>
      </c>
      <c r="C2" s="42">
        <v>3</v>
      </c>
      <c r="D2" s="42">
        <v>3</v>
      </c>
      <c r="E2" s="42">
        <v>3</v>
      </c>
      <c r="F2" s="43">
        <v>1</v>
      </c>
      <c r="G2" s="39">
        <f>AVERAGE(B2:F2)</f>
        <v>2.6</v>
      </c>
      <c r="H2" s="39" t="str">
        <f>IF(G2&gt;2.5,"neprijatý","prijatý")</f>
        <v>neprijatý</v>
      </c>
      <c r="J2" s="40" t="s">
        <v>151</v>
      </c>
      <c r="K2" s="40"/>
      <c r="L2" s="40"/>
      <c r="M2" s="40"/>
      <c r="N2" s="40"/>
      <c r="O2" s="40"/>
      <c r="P2" s="40"/>
      <c r="Q2" s="41"/>
      <c r="R2" s="41"/>
    </row>
    <row r="3" spans="1:19" ht="15.75">
      <c r="A3" s="44" t="s">
        <v>180</v>
      </c>
      <c r="B3" s="45">
        <v>3</v>
      </c>
      <c r="C3" s="45">
        <v>3</v>
      </c>
      <c r="D3" s="45">
        <v>3</v>
      </c>
      <c r="E3" s="45">
        <v>3</v>
      </c>
      <c r="F3" s="46">
        <v>1</v>
      </c>
      <c r="G3" s="39">
        <f>AVERAGE(B3:F3)</f>
        <v>2.6</v>
      </c>
      <c r="H3" s="39" t="str">
        <f>IF(G3&gt;2.5,"neprijatý","prijatý")</f>
        <v>neprijatý</v>
      </c>
      <c r="J3" s="40" t="s">
        <v>153</v>
      </c>
      <c r="K3" s="40"/>
      <c r="L3" s="40"/>
      <c r="M3" s="40"/>
      <c r="N3" s="40"/>
      <c r="O3" s="40"/>
      <c r="P3" s="40"/>
      <c r="Q3" s="41"/>
      <c r="R3" s="41"/>
    </row>
    <row r="4" spans="1:19" ht="15.75">
      <c r="A4" s="47" t="s">
        <v>168</v>
      </c>
      <c r="B4" s="45">
        <v>2</v>
      </c>
      <c r="C4" s="45">
        <v>3</v>
      </c>
      <c r="D4" s="45">
        <v>4</v>
      </c>
      <c r="E4" s="45">
        <v>4</v>
      </c>
      <c r="F4" s="46">
        <v>2</v>
      </c>
      <c r="G4" s="39">
        <f>AVERAGE(B4:F4)</f>
        <v>3</v>
      </c>
      <c r="H4" s="39" t="str">
        <f>IF(G4&gt;2.5,"neprijatý","prijatý")</f>
        <v>neprijatý</v>
      </c>
      <c r="J4" s="48" t="s">
        <v>155</v>
      </c>
      <c r="K4" s="41"/>
      <c r="L4" s="41"/>
      <c r="M4" s="41"/>
      <c r="N4" s="41"/>
      <c r="O4" s="41"/>
      <c r="P4" s="41"/>
      <c r="Q4" s="41"/>
      <c r="R4" s="41"/>
    </row>
    <row r="5" spans="1:19" ht="15.75">
      <c r="A5" s="44" t="s">
        <v>171</v>
      </c>
      <c r="B5" s="45">
        <v>3</v>
      </c>
      <c r="C5" s="45">
        <v>2</v>
      </c>
      <c r="D5" s="45">
        <v>2</v>
      </c>
      <c r="E5" s="45">
        <v>4</v>
      </c>
      <c r="F5" s="46">
        <v>2</v>
      </c>
      <c r="G5" s="39">
        <f>AVERAGE(B5:F5)</f>
        <v>2.6</v>
      </c>
      <c r="H5" s="39" t="str">
        <f>IF(G5&gt;2.5,"neprijatý","prijatý")</f>
        <v>neprijatý</v>
      </c>
      <c r="J5" s="48" t="s">
        <v>157</v>
      </c>
      <c r="K5" s="41"/>
      <c r="L5" s="41"/>
      <c r="M5" s="41"/>
      <c r="N5" s="41"/>
      <c r="O5" s="41"/>
      <c r="P5" s="41"/>
      <c r="Q5" s="41"/>
      <c r="R5" s="41"/>
    </row>
    <row r="6" spans="1:19" ht="15.75">
      <c r="A6" s="47" t="s">
        <v>191</v>
      </c>
      <c r="B6" s="45">
        <v>3</v>
      </c>
      <c r="C6" s="45">
        <v>2</v>
      </c>
      <c r="D6" s="45">
        <v>2</v>
      </c>
      <c r="E6" s="45">
        <v>4</v>
      </c>
      <c r="F6" s="46">
        <v>2</v>
      </c>
      <c r="G6" s="39">
        <f>AVERAGE(B6:F6)</f>
        <v>2.6</v>
      </c>
      <c r="H6" s="39" t="str">
        <f>IF(G6&gt;2.5,"neprijatý","prijatý")</f>
        <v>neprijatý</v>
      </c>
      <c r="J6" s="48" t="s">
        <v>159</v>
      </c>
      <c r="K6" s="41"/>
      <c r="L6" s="41"/>
      <c r="M6" s="41"/>
      <c r="N6" s="41"/>
      <c r="O6" s="41"/>
      <c r="P6" s="41"/>
      <c r="Q6" s="41"/>
      <c r="R6" s="41"/>
    </row>
    <row r="7" spans="1:19" ht="15.75">
      <c r="A7" s="44" t="s">
        <v>150</v>
      </c>
      <c r="B7" s="45">
        <v>2</v>
      </c>
      <c r="C7" s="45">
        <v>4</v>
      </c>
      <c r="D7" s="45">
        <v>4</v>
      </c>
      <c r="E7" s="45">
        <v>4</v>
      </c>
      <c r="F7" s="46">
        <v>3</v>
      </c>
      <c r="G7" s="39">
        <f>AVERAGE(B7:F7)</f>
        <v>3.4</v>
      </c>
      <c r="H7" s="39" t="str">
        <f>IF(G7&gt;2.5,"neprijatý","prijatý")</f>
        <v>neprijatý</v>
      </c>
      <c r="J7" s="48" t="s">
        <v>161</v>
      </c>
      <c r="K7" s="41"/>
      <c r="L7" s="41"/>
      <c r="M7" s="41"/>
      <c r="N7" s="41"/>
      <c r="O7" s="41"/>
      <c r="P7" s="41"/>
      <c r="Q7" s="41"/>
      <c r="R7" s="41"/>
    </row>
    <row r="8" spans="1:19" ht="15.75">
      <c r="A8" s="47" t="s">
        <v>156</v>
      </c>
      <c r="B8" s="45">
        <v>2</v>
      </c>
      <c r="C8" s="45">
        <v>4</v>
      </c>
      <c r="D8" s="45">
        <v>4</v>
      </c>
      <c r="E8" s="45">
        <v>4</v>
      </c>
      <c r="F8" s="46">
        <v>3</v>
      </c>
      <c r="G8" s="39">
        <f>AVERAGE(B8:F8)</f>
        <v>3.4</v>
      </c>
      <c r="H8" s="39" t="str">
        <f>IF(G8&gt;2.5,"neprijatý","prijatý")</f>
        <v>neprijatý</v>
      </c>
      <c r="J8" s="48" t="s">
        <v>163</v>
      </c>
      <c r="K8" s="41"/>
      <c r="L8" s="41"/>
      <c r="M8" s="41"/>
      <c r="N8" s="41"/>
      <c r="O8" s="41"/>
      <c r="P8" s="41"/>
      <c r="Q8" s="41"/>
      <c r="R8" s="41"/>
    </row>
    <row r="9" spans="1:19" ht="15.75">
      <c r="A9" s="47" t="s">
        <v>172</v>
      </c>
      <c r="B9" s="45">
        <v>4</v>
      </c>
      <c r="C9" s="45">
        <v>3</v>
      </c>
      <c r="D9" s="45">
        <v>1</v>
      </c>
      <c r="E9" s="45">
        <v>3</v>
      </c>
      <c r="F9" s="46">
        <v>3</v>
      </c>
      <c r="G9" s="39">
        <f>AVERAGE(B9:F9)</f>
        <v>2.8</v>
      </c>
      <c r="H9" s="39" t="str">
        <f>IF(G9&gt;2.5,"neprijatý","prijatý")</f>
        <v>neprijatý</v>
      </c>
      <c r="J9" s="41" t="s">
        <v>194</v>
      </c>
      <c r="K9" s="41"/>
      <c r="L9" s="41"/>
      <c r="M9" s="41"/>
      <c r="N9" s="41"/>
      <c r="O9" s="41"/>
      <c r="P9" s="41"/>
      <c r="Q9" s="41"/>
      <c r="R9" s="41"/>
    </row>
    <row r="10" spans="1:19" ht="15.75">
      <c r="A10" s="47" t="s">
        <v>164</v>
      </c>
      <c r="B10" s="45">
        <v>1</v>
      </c>
      <c r="C10" s="45">
        <v>4</v>
      </c>
      <c r="D10" s="45">
        <v>4</v>
      </c>
      <c r="E10" s="45">
        <v>1</v>
      </c>
      <c r="F10" s="46">
        <v>3</v>
      </c>
      <c r="G10" s="39">
        <f>AVERAGE(B10:F10)</f>
        <v>2.6</v>
      </c>
      <c r="H10" s="39" t="str">
        <f>IF(G10&gt;2.5,"neprijatý","prijatý")</f>
        <v>neprijatý</v>
      </c>
      <c r="J10" s="41" t="s">
        <v>166</v>
      </c>
      <c r="K10" s="41"/>
      <c r="L10" s="41"/>
      <c r="M10" s="41"/>
      <c r="N10" s="41"/>
      <c r="O10" s="41"/>
      <c r="P10" s="41"/>
      <c r="Q10" s="41"/>
      <c r="R10" s="41"/>
    </row>
    <row r="11" spans="1:19" ht="15.75">
      <c r="A11" s="44" t="s">
        <v>189</v>
      </c>
      <c r="B11" s="45">
        <v>1</v>
      </c>
      <c r="C11" s="45">
        <v>4</v>
      </c>
      <c r="D11" s="45">
        <v>4</v>
      </c>
      <c r="E11" s="45">
        <v>1</v>
      </c>
      <c r="F11" s="46">
        <v>3</v>
      </c>
      <c r="G11" s="39">
        <f>AVERAGE(B11:F11)</f>
        <v>2.6</v>
      </c>
      <c r="H11" s="39" t="str">
        <f>IF(G11&gt;2.5,"neprijatý","prijatý")</f>
        <v>neprijatý</v>
      </c>
      <c r="I11" s="49"/>
      <c r="J11" s="50"/>
      <c r="K11" s="50"/>
      <c r="L11" s="50"/>
      <c r="M11" s="50"/>
      <c r="N11" s="50"/>
      <c r="O11" s="50"/>
    </row>
    <row r="12" spans="1:19" ht="15.75">
      <c r="A12" s="44" t="s">
        <v>174</v>
      </c>
      <c r="B12" s="45">
        <v>4</v>
      </c>
      <c r="C12" s="45">
        <v>1</v>
      </c>
      <c r="D12" s="45">
        <v>2</v>
      </c>
      <c r="E12" s="45">
        <v>3</v>
      </c>
      <c r="F12" s="46">
        <v>4</v>
      </c>
      <c r="G12" s="39">
        <f>AVERAGE(B12:F12)</f>
        <v>2.8</v>
      </c>
      <c r="H12" s="39" t="str">
        <f>IF(G12&gt;2.5,"neprijatý","prijatý")</f>
        <v>neprijatý</v>
      </c>
      <c r="I12" s="49"/>
      <c r="J12" s="50"/>
      <c r="K12" s="50"/>
      <c r="L12" s="50"/>
      <c r="M12" s="50"/>
      <c r="N12" s="50"/>
      <c r="O12" s="50"/>
    </row>
    <row r="13" spans="1:19" ht="15.75">
      <c r="A13" s="47" t="s">
        <v>188</v>
      </c>
      <c r="B13" s="45">
        <v>4</v>
      </c>
      <c r="C13" s="45">
        <v>1</v>
      </c>
      <c r="D13" s="45">
        <v>2</v>
      </c>
      <c r="E13" s="45">
        <v>3</v>
      </c>
      <c r="F13" s="46">
        <v>4</v>
      </c>
      <c r="G13" s="39">
        <f>AVERAGE(B13:F13)</f>
        <v>2.8</v>
      </c>
      <c r="H13" s="39" t="str">
        <f>IF(G13&gt;2.5,"neprijatý","prijatý")</f>
        <v>neprijatý</v>
      </c>
      <c r="I13" s="49"/>
      <c r="J13" s="69" t="s">
        <v>306</v>
      </c>
      <c r="K13" s="50"/>
      <c r="L13" s="50"/>
      <c r="M13" s="50"/>
      <c r="N13" s="50"/>
      <c r="O13" s="50"/>
      <c r="S13" s="67" t="s">
        <v>295</v>
      </c>
    </row>
    <row r="14" spans="1:19" ht="15.75">
      <c r="A14" s="44" t="s">
        <v>152</v>
      </c>
      <c r="B14" s="45">
        <v>4</v>
      </c>
      <c r="C14" s="45">
        <v>2</v>
      </c>
      <c r="D14" s="45">
        <v>2</v>
      </c>
      <c r="E14" s="45">
        <v>2</v>
      </c>
      <c r="F14" s="46">
        <v>4</v>
      </c>
      <c r="G14" s="39">
        <f>AVERAGE(B14:F14)</f>
        <v>2.8</v>
      </c>
      <c r="H14" s="39" t="str">
        <f>IF(G14&gt;2.5,"neprijatý","prijatý")</f>
        <v>neprijatý</v>
      </c>
      <c r="I14" s="49"/>
      <c r="J14" s="50"/>
      <c r="K14" s="50"/>
      <c r="L14" s="50"/>
      <c r="M14" s="50"/>
      <c r="N14" s="50"/>
      <c r="O14" s="50"/>
    </row>
    <row r="15" spans="1:19" ht="15.75">
      <c r="A15" s="47" t="s">
        <v>162</v>
      </c>
      <c r="B15" s="45">
        <v>4</v>
      </c>
      <c r="C15" s="45">
        <v>2</v>
      </c>
      <c r="D15" s="45">
        <v>2</v>
      </c>
      <c r="E15" s="45">
        <v>2</v>
      </c>
      <c r="F15" s="46">
        <v>4</v>
      </c>
      <c r="G15" s="39">
        <f>AVERAGE(B15:F15)</f>
        <v>2.8</v>
      </c>
      <c r="H15" s="39" t="str">
        <f>IF(G15&gt;2.5,"neprijatý","prijatý")</f>
        <v>neprijatý</v>
      </c>
      <c r="I15" s="49"/>
      <c r="J15" s="50"/>
      <c r="K15" s="50"/>
      <c r="L15" s="50"/>
      <c r="M15" s="50"/>
      <c r="N15" s="50"/>
      <c r="O15" s="50"/>
    </row>
    <row r="16" spans="1:19" ht="15.75">
      <c r="A16" s="47" t="s">
        <v>169</v>
      </c>
      <c r="B16" s="45">
        <v>3</v>
      </c>
      <c r="C16" s="45">
        <v>1</v>
      </c>
      <c r="D16" s="45">
        <v>4</v>
      </c>
      <c r="E16" s="45">
        <v>1</v>
      </c>
      <c r="F16" s="46">
        <v>4</v>
      </c>
      <c r="G16" s="39">
        <f>AVERAGE(B16:F16)</f>
        <v>2.6</v>
      </c>
      <c r="H16" s="39" t="str">
        <f>IF(G16&gt;2.5,"neprijatý","prijatý")</f>
        <v>neprijatý</v>
      </c>
      <c r="I16" s="49"/>
      <c r="J16" s="50"/>
      <c r="K16" s="50"/>
      <c r="L16" s="50"/>
      <c r="M16" s="50"/>
      <c r="N16" s="50"/>
      <c r="O16" s="50"/>
    </row>
    <row r="17" spans="1:15" ht="15.75">
      <c r="A17" s="47" t="s">
        <v>181</v>
      </c>
      <c r="B17" s="45">
        <v>1</v>
      </c>
      <c r="C17" s="45">
        <v>1</v>
      </c>
      <c r="D17" s="45">
        <v>3</v>
      </c>
      <c r="E17" s="45">
        <v>4</v>
      </c>
      <c r="F17" s="46">
        <v>1</v>
      </c>
      <c r="G17" s="39">
        <f>AVERAGE(B17:F17)</f>
        <v>2</v>
      </c>
      <c r="H17" s="39" t="str">
        <f>IF(G17&gt;2.5,"neprijatý","prijatý")</f>
        <v>prijatý</v>
      </c>
      <c r="I17" s="49"/>
      <c r="J17" s="50"/>
      <c r="K17" s="50"/>
      <c r="L17" s="50"/>
      <c r="M17" s="50"/>
      <c r="N17" s="50"/>
      <c r="O17" s="50"/>
    </row>
    <row r="18" spans="1:15" ht="15.75">
      <c r="A18" s="47" t="s">
        <v>175</v>
      </c>
      <c r="B18" s="45">
        <v>1</v>
      </c>
      <c r="C18" s="45">
        <v>3</v>
      </c>
      <c r="D18" s="45">
        <v>3</v>
      </c>
      <c r="E18" s="45">
        <v>3</v>
      </c>
      <c r="F18" s="46">
        <v>1</v>
      </c>
      <c r="G18" s="39">
        <f>AVERAGE(B18:F18)</f>
        <v>2.2000000000000002</v>
      </c>
      <c r="H18" s="39" t="str">
        <f>IF(G18&gt;2.5,"neprijatý","prijatý")</f>
        <v>prijatý</v>
      </c>
      <c r="I18" s="49"/>
      <c r="J18" s="50"/>
      <c r="K18" s="50"/>
      <c r="L18" s="50"/>
      <c r="M18" s="50"/>
      <c r="N18" s="50"/>
      <c r="O18" s="50"/>
    </row>
    <row r="19" spans="1:15" ht="15.75">
      <c r="A19" s="44" t="s">
        <v>193</v>
      </c>
      <c r="B19" s="45">
        <v>1</v>
      </c>
      <c r="C19" s="45">
        <v>3</v>
      </c>
      <c r="D19" s="45">
        <v>3</v>
      </c>
      <c r="E19" s="45">
        <v>3</v>
      </c>
      <c r="F19" s="46">
        <v>1</v>
      </c>
      <c r="G19" s="39">
        <f>AVERAGE(B19:F19)</f>
        <v>2.2000000000000002</v>
      </c>
      <c r="H19" s="39" t="str">
        <f>IF(G19&gt;2.5,"neprijatý","prijatý")</f>
        <v>prijatý</v>
      </c>
      <c r="I19" s="49"/>
      <c r="J19" s="50"/>
      <c r="K19" s="50"/>
      <c r="L19" s="50"/>
      <c r="M19" s="50"/>
      <c r="N19" s="50"/>
      <c r="O19" s="50"/>
    </row>
    <row r="20" spans="1:15" ht="15.75">
      <c r="A20" s="44" t="s">
        <v>158</v>
      </c>
      <c r="B20" s="45">
        <v>2</v>
      </c>
      <c r="C20" s="45">
        <v>2</v>
      </c>
      <c r="D20" s="45">
        <v>3</v>
      </c>
      <c r="E20" s="45">
        <v>2</v>
      </c>
      <c r="F20" s="46">
        <v>1</v>
      </c>
      <c r="G20" s="39">
        <f>AVERAGE(B20:F20)</f>
        <v>2</v>
      </c>
      <c r="H20" s="39" t="str">
        <f>IF(G20&gt;2.5,"neprijatý","prijatý")</f>
        <v>prijatý</v>
      </c>
      <c r="I20" s="49"/>
      <c r="J20" s="50"/>
      <c r="K20" s="50"/>
      <c r="L20" s="50"/>
      <c r="M20" s="50"/>
      <c r="N20" s="50"/>
      <c r="O20" s="50"/>
    </row>
    <row r="21" spans="1:15" ht="15.75">
      <c r="A21" s="47" t="s">
        <v>167</v>
      </c>
      <c r="B21" s="45">
        <v>2</v>
      </c>
      <c r="C21" s="45">
        <v>2</v>
      </c>
      <c r="D21" s="45">
        <v>3</v>
      </c>
      <c r="E21" s="45">
        <v>2</v>
      </c>
      <c r="F21" s="46">
        <v>1</v>
      </c>
      <c r="G21" s="39">
        <f>AVERAGE(B21:F21)</f>
        <v>2</v>
      </c>
      <c r="H21" s="39" t="str">
        <f>IF(G21&gt;2.5,"neprijatý","prijatý")</f>
        <v>prijatý</v>
      </c>
      <c r="I21" s="49"/>
      <c r="J21" s="50"/>
      <c r="K21" s="50"/>
      <c r="L21" s="50"/>
      <c r="M21" s="50"/>
      <c r="N21" s="50"/>
      <c r="O21" s="50"/>
    </row>
    <row r="22" spans="1:15" ht="15.75">
      <c r="A22" s="47" t="s">
        <v>183</v>
      </c>
      <c r="B22" s="45">
        <v>2</v>
      </c>
      <c r="C22" s="45">
        <v>2</v>
      </c>
      <c r="D22" s="45">
        <v>4</v>
      </c>
      <c r="E22" s="45">
        <v>1</v>
      </c>
      <c r="F22" s="46">
        <v>1</v>
      </c>
      <c r="G22" s="39">
        <f>AVERAGE(B22:F22)</f>
        <v>2</v>
      </c>
      <c r="H22" s="39" t="str">
        <f>IF(G22&gt;2.5,"neprijatý","prijatý")</f>
        <v>prijatý</v>
      </c>
      <c r="I22" s="49"/>
      <c r="J22" s="50"/>
      <c r="K22" s="50"/>
      <c r="L22" s="50"/>
      <c r="M22" s="50"/>
      <c r="N22" s="50"/>
      <c r="O22" s="50"/>
    </row>
    <row r="23" spans="1:15" ht="15.75">
      <c r="A23" s="44" t="s">
        <v>192</v>
      </c>
      <c r="B23" s="45">
        <v>2</v>
      </c>
      <c r="C23" s="45">
        <v>2</v>
      </c>
      <c r="D23" s="45">
        <v>4</v>
      </c>
      <c r="E23" s="45">
        <v>1</v>
      </c>
      <c r="F23" s="46">
        <v>1</v>
      </c>
      <c r="G23" s="39">
        <f>AVERAGE(B23:F23)</f>
        <v>2</v>
      </c>
      <c r="H23" s="39" t="str">
        <f>IF(G23&gt;2.5,"neprijatý","prijatý")</f>
        <v>prijatý</v>
      </c>
      <c r="I23" s="49"/>
      <c r="J23" s="50"/>
      <c r="K23" s="50"/>
      <c r="L23" s="50"/>
      <c r="M23" s="50"/>
      <c r="N23" s="50"/>
      <c r="O23" s="50"/>
    </row>
    <row r="24" spans="1:15" ht="15.75">
      <c r="A24" s="51" t="s">
        <v>179</v>
      </c>
      <c r="B24" s="45">
        <v>2</v>
      </c>
      <c r="C24" s="45">
        <v>4</v>
      </c>
      <c r="D24" s="45">
        <v>1</v>
      </c>
      <c r="E24" s="45">
        <v>3</v>
      </c>
      <c r="F24" s="46">
        <v>2</v>
      </c>
      <c r="G24" s="39">
        <f>AVERAGE(B24:F24)</f>
        <v>2.4</v>
      </c>
      <c r="H24" s="39" t="str">
        <f>IF(G24&gt;2.5,"neprijatý","prijatý")</f>
        <v>prijatý</v>
      </c>
      <c r="I24" s="49"/>
      <c r="J24" s="50"/>
      <c r="K24" s="50"/>
      <c r="L24" s="50"/>
      <c r="M24" s="50"/>
      <c r="N24" s="50"/>
      <c r="O24" s="50"/>
    </row>
    <row r="25" spans="1:15" ht="15.75">
      <c r="A25" s="47" t="s">
        <v>154</v>
      </c>
      <c r="B25" s="45">
        <v>3</v>
      </c>
      <c r="C25" s="45">
        <v>4</v>
      </c>
      <c r="D25" s="45">
        <v>1</v>
      </c>
      <c r="E25" s="45">
        <v>2</v>
      </c>
      <c r="F25" s="46">
        <v>2</v>
      </c>
      <c r="G25" s="39">
        <f>AVERAGE(B25:F25)</f>
        <v>2.4</v>
      </c>
      <c r="H25" s="39" t="str">
        <f>IF(G25&gt;2.5,"neprijatý","prijatý")</f>
        <v>prijatý</v>
      </c>
      <c r="I25" s="49"/>
      <c r="J25" s="50"/>
      <c r="K25" s="50"/>
      <c r="L25" s="50"/>
      <c r="M25" s="50"/>
      <c r="N25" s="50"/>
      <c r="O25" s="50"/>
    </row>
    <row r="26" spans="1:15" ht="15.75">
      <c r="A26" s="47" t="s">
        <v>160</v>
      </c>
      <c r="B26" s="45">
        <v>4</v>
      </c>
      <c r="C26" s="45">
        <v>2</v>
      </c>
      <c r="D26" s="45">
        <v>2</v>
      </c>
      <c r="E26" s="45">
        <v>2</v>
      </c>
      <c r="F26" s="46">
        <v>2</v>
      </c>
      <c r="G26" s="39">
        <f>AVERAGE(B26:F26)</f>
        <v>2.4</v>
      </c>
      <c r="H26" s="39" t="str">
        <f>IF(G26&gt;2.5,"neprijatý","prijatý")</f>
        <v>prijatý</v>
      </c>
      <c r="I26" s="49"/>
      <c r="J26" s="50"/>
      <c r="K26" s="50"/>
      <c r="L26" s="50"/>
      <c r="M26" s="50"/>
      <c r="N26" s="50"/>
      <c r="O26" s="50"/>
    </row>
    <row r="27" spans="1:15" ht="15.75">
      <c r="A27" s="47" t="s">
        <v>170</v>
      </c>
      <c r="B27" s="45">
        <v>2</v>
      </c>
      <c r="C27" s="45">
        <v>2</v>
      </c>
      <c r="D27" s="45">
        <v>4</v>
      </c>
      <c r="E27" s="45">
        <v>2</v>
      </c>
      <c r="F27" s="46">
        <v>2</v>
      </c>
      <c r="G27" s="39">
        <f>AVERAGE(B27:F27)</f>
        <v>2.4</v>
      </c>
      <c r="H27" s="39" t="str">
        <f>IF(G27&gt;2.5,"neprijatý","prijatý")</f>
        <v>prijatý</v>
      </c>
      <c r="I27" s="49"/>
      <c r="J27" s="50"/>
      <c r="K27" s="50"/>
      <c r="L27" s="50"/>
      <c r="M27" s="50"/>
      <c r="N27" s="50"/>
      <c r="O27" s="50"/>
    </row>
    <row r="28" spans="1:15" ht="15.75">
      <c r="A28" s="44" t="s">
        <v>173</v>
      </c>
      <c r="B28" s="45">
        <v>3</v>
      </c>
      <c r="C28" s="45">
        <v>4</v>
      </c>
      <c r="D28" s="45">
        <v>1</v>
      </c>
      <c r="E28" s="45">
        <v>2</v>
      </c>
      <c r="F28" s="46">
        <v>2</v>
      </c>
      <c r="G28" s="39">
        <f>AVERAGE(B28:F28)</f>
        <v>2.4</v>
      </c>
      <c r="H28" s="39" t="str">
        <f>IF(G28&gt;2.5,"neprijatý","prijatý")</f>
        <v>prijatý</v>
      </c>
      <c r="I28" s="49"/>
      <c r="J28" s="69" t="s">
        <v>293</v>
      </c>
      <c r="K28" s="50"/>
      <c r="L28" s="50"/>
      <c r="M28" s="50"/>
      <c r="N28" s="50"/>
      <c r="O28" s="50"/>
    </row>
    <row r="29" spans="1:15" ht="15.75">
      <c r="A29" s="47" t="s">
        <v>176</v>
      </c>
      <c r="B29" s="45">
        <v>2</v>
      </c>
      <c r="C29" s="45">
        <v>1</v>
      </c>
      <c r="D29" s="45">
        <v>1</v>
      </c>
      <c r="E29" s="45">
        <v>2</v>
      </c>
      <c r="F29" s="46">
        <v>2</v>
      </c>
      <c r="G29" s="39">
        <f>AVERAGE(B29:F29)</f>
        <v>1.6</v>
      </c>
      <c r="H29" s="39" t="str">
        <f>IF(G29&gt;2.5,"neprijatý","prijatý")</f>
        <v>prijatý</v>
      </c>
      <c r="I29" s="49"/>
      <c r="J29" s="50"/>
      <c r="K29" s="50"/>
      <c r="L29" s="50"/>
      <c r="M29" s="50"/>
      <c r="N29" s="50"/>
      <c r="O29" s="50"/>
    </row>
    <row r="30" spans="1:15" ht="15.75">
      <c r="A30" s="44" t="s">
        <v>177</v>
      </c>
      <c r="B30" s="45">
        <v>4</v>
      </c>
      <c r="C30" s="45">
        <v>2</v>
      </c>
      <c r="D30" s="45">
        <v>2</v>
      </c>
      <c r="E30" s="45">
        <v>2</v>
      </c>
      <c r="F30" s="46">
        <v>2</v>
      </c>
      <c r="G30" s="39">
        <f>AVERAGE(B30:F30)</f>
        <v>2.4</v>
      </c>
      <c r="H30" s="39" t="str">
        <f>IF(G30&gt;2.5,"neprijatý","prijatý")</f>
        <v>prijatý</v>
      </c>
      <c r="I30" s="49"/>
      <c r="J30" s="50"/>
      <c r="K30" s="50"/>
      <c r="L30" s="50"/>
      <c r="M30" s="50"/>
      <c r="N30" s="50"/>
      <c r="O30" s="50"/>
    </row>
    <row r="31" spans="1:15" ht="15.75">
      <c r="A31" s="47" t="s">
        <v>184</v>
      </c>
      <c r="B31" s="45">
        <v>3</v>
      </c>
      <c r="C31" s="45">
        <v>2</v>
      </c>
      <c r="D31" s="45">
        <v>2</v>
      </c>
      <c r="E31" s="45">
        <v>2</v>
      </c>
      <c r="F31" s="46">
        <v>2</v>
      </c>
      <c r="G31" s="39">
        <f>AVERAGE(B31:F31)</f>
        <v>2.2000000000000002</v>
      </c>
      <c r="H31" s="39" t="str">
        <f>IF(G31&gt;2.5,"neprijatý","prijatý")</f>
        <v>prijatý</v>
      </c>
      <c r="I31" s="49"/>
      <c r="J31" s="50"/>
      <c r="K31" s="50"/>
      <c r="L31" s="50"/>
      <c r="M31" s="50"/>
      <c r="N31" s="50"/>
      <c r="O31" s="50"/>
    </row>
    <row r="32" spans="1:15" ht="15.75">
      <c r="A32" s="44" t="s">
        <v>185</v>
      </c>
      <c r="B32" s="45">
        <v>2</v>
      </c>
      <c r="C32" s="45">
        <v>1</v>
      </c>
      <c r="D32" s="45">
        <v>1</v>
      </c>
      <c r="E32" s="45">
        <v>2</v>
      </c>
      <c r="F32" s="46">
        <v>2</v>
      </c>
      <c r="G32" s="39">
        <f>AVERAGE(B32:F32)</f>
        <v>1.6</v>
      </c>
      <c r="H32" s="39" t="str">
        <f>IF(G32&gt;2.5,"neprijatý","prijatý")</f>
        <v>prijatý</v>
      </c>
      <c r="I32" s="49"/>
      <c r="J32" s="50"/>
      <c r="K32" s="50"/>
      <c r="L32" s="50"/>
      <c r="M32" s="50"/>
      <c r="N32" s="50"/>
      <c r="O32" s="50"/>
    </row>
    <row r="33" spans="1:15" ht="15.75">
      <c r="A33" s="51" t="s">
        <v>182</v>
      </c>
      <c r="B33" s="45">
        <v>3</v>
      </c>
      <c r="C33" s="45">
        <v>1</v>
      </c>
      <c r="D33" s="45">
        <v>1</v>
      </c>
      <c r="E33" s="45">
        <v>1</v>
      </c>
      <c r="F33" s="46">
        <v>2</v>
      </c>
      <c r="G33" s="39">
        <f>AVERAGE(B33:F33)</f>
        <v>1.6</v>
      </c>
      <c r="H33" s="39" t="str">
        <f>IF(G33&gt;2.5,"neprijatý","prijatý")</f>
        <v>prijatý</v>
      </c>
      <c r="I33" s="49"/>
      <c r="J33" s="50"/>
      <c r="K33" s="50"/>
      <c r="L33" s="50"/>
      <c r="M33" s="50"/>
      <c r="N33" s="50"/>
      <c r="O33" s="50"/>
    </row>
    <row r="34" spans="1:15" ht="15.75">
      <c r="A34" s="44" t="s">
        <v>187</v>
      </c>
      <c r="B34" s="45">
        <v>3</v>
      </c>
      <c r="C34" s="45">
        <v>1</v>
      </c>
      <c r="D34" s="45">
        <v>1</v>
      </c>
      <c r="E34" s="45">
        <v>1</v>
      </c>
      <c r="F34" s="46">
        <v>2</v>
      </c>
      <c r="G34" s="39">
        <f>AVERAGE(B34:F34)</f>
        <v>1.6</v>
      </c>
      <c r="H34" s="39" t="str">
        <f>IF(G34&gt;2.5,"neprijatý","prijatý")</f>
        <v>prijatý</v>
      </c>
      <c r="I34" s="49"/>
      <c r="J34" s="50"/>
      <c r="K34" s="50"/>
      <c r="L34" s="50"/>
      <c r="M34" s="50"/>
      <c r="N34" s="50"/>
      <c r="O34" s="50"/>
    </row>
    <row r="35" spans="1:15" ht="15.75">
      <c r="A35" s="47" t="s">
        <v>186</v>
      </c>
      <c r="B35" s="45">
        <v>1</v>
      </c>
      <c r="C35" s="45">
        <v>2</v>
      </c>
      <c r="D35" s="45">
        <v>2</v>
      </c>
      <c r="E35" s="45">
        <v>2</v>
      </c>
      <c r="F35" s="46">
        <v>3</v>
      </c>
      <c r="G35" s="39">
        <f>AVERAGE(B35:F35)</f>
        <v>2</v>
      </c>
      <c r="H35" s="39" t="str">
        <f>IF(G35&gt;2.5,"neprijatý","prijatý")</f>
        <v>prijatý</v>
      </c>
      <c r="I35" s="49"/>
      <c r="J35" s="50"/>
      <c r="K35" s="50"/>
      <c r="L35" s="50"/>
      <c r="M35" s="50"/>
      <c r="N35" s="50"/>
      <c r="O35" s="50"/>
    </row>
    <row r="36" spans="1:15" ht="15.75">
      <c r="A36" s="47" t="s">
        <v>165</v>
      </c>
      <c r="B36" s="45">
        <v>1</v>
      </c>
      <c r="C36" s="45">
        <v>2</v>
      </c>
      <c r="D36" s="45">
        <v>2</v>
      </c>
      <c r="E36" s="45">
        <v>3</v>
      </c>
      <c r="F36" s="46">
        <v>4</v>
      </c>
      <c r="G36" s="39">
        <f>AVERAGE(B36:F36)</f>
        <v>2.4</v>
      </c>
      <c r="H36" s="39" t="str">
        <f>IF(G36&gt;2.5,"neprijatý","prijatý")</f>
        <v>prijatý</v>
      </c>
      <c r="I36" s="49"/>
      <c r="J36" s="50"/>
      <c r="K36" s="50"/>
      <c r="L36" s="50"/>
      <c r="M36" s="50"/>
      <c r="N36" s="50"/>
      <c r="O36" s="50"/>
    </row>
    <row r="37" spans="1:15" ht="16.5" thickBot="1">
      <c r="A37" s="52" t="s">
        <v>190</v>
      </c>
      <c r="B37" s="53">
        <v>1</v>
      </c>
      <c r="C37" s="53">
        <v>2</v>
      </c>
      <c r="D37" s="53">
        <v>2</v>
      </c>
      <c r="E37" s="53">
        <v>3</v>
      </c>
      <c r="F37" s="54">
        <v>4</v>
      </c>
      <c r="G37" s="39">
        <f>AVERAGE(B37:F37)</f>
        <v>2.4</v>
      </c>
      <c r="H37" s="39" t="str">
        <f>IF(G37&gt;2.5,"neprijatý","prijatý")</f>
        <v>prijatý</v>
      </c>
      <c r="I37" s="49"/>
      <c r="J37" s="50"/>
      <c r="K37" s="50"/>
      <c r="L37" s="50"/>
      <c r="M37" s="50"/>
      <c r="N37" s="50"/>
      <c r="O37" s="50"/>
    </row>
    <row r="38" spans="1:15">
      <c r="I38" s="49"/>
      <c r="J38" s="50"/>
      <c r="K38" s="50"/>
      <c r="L38" s="50"/>
      <c r="M38" s="50"/>
      <c r="N38" s="50"/>
      <c r="O38" s="50"/>
    </row>
    <row r="39" spans="1:15">
      <c r="I39" s="49"/>
      <c r="J39" s="50"/>
      <c r="K39" s="50"/>
      <c r="L39" s="50"/>
      <c r="M39" s="50"/>
      <c r="N39" s="50"/>
      <c r="O39" s="50"/>
    </row>
    <row r="40" spans="1:15">
      <c r="I40" s="49"/>
      <c r="J40" s="50"/>
      <c r="K40" s="50"/>
      <c r="L40" s="50"/>
      <c r="M40" s="50"/>
      <c r="N40" s="50"/>
      <c r="O40" s="50"/>
    </row>
    <row r="41" spans="1:15">
      <c r="I41" s="49"/>
      <c r="J41" s="50"/>
      <c r="K41" s="50"/>
      <c r="L41" s="50"/>
      <c r="M41" s="50"/>
      <c r="N41" s="50"/>
      <c r="O41" s="50"/>
    </row>
    <row r="42" spans="1:15">
      <c r="I42" s="55" t="s">
        <v>149</v>
      </c>
      <c r="J42" s="55"/>
      <c r="K42" s="55"/>
      <c r="L42" s="55"/>
      <c r="M42" s="55"/>
      <c r="N42" s="55"/>
      <c r="O42" s="55"/>
    </row>
    <row r="43" spans="1:15">
      <c r="I43" s="55" t="s">
        <v>151</v>
      </c>
      <c r="J43" s="55"/>
      <c r="K43" s="55"/>
      <c r="L43" s="55"/>
      <c r="M43" s="55"/>
      <c r="N43" s="55"/>
      <c r="O43" s="55"/>
    </row>
    <row r="44" spans="1:15">
      <c r="I44" s="55" t="s">
        <v>153</v>
      </c>
      <c r="J44" s="55"/>
      <c r="K44" s="55"/>
      <c r="L44" s="55"/>
      <c r="M44" s="55"/>
      <c r="N44" s="55"/>
      <c r="O44" s="55"/>
    </row>
    <row r="45" spans="1:15">
      <c r="I45" s="56" t="s">
        <v>155</v>
      </c>
      <c r="J45" s="57"/>
      <c r="K45" s="57"/>
      <c r="L45" s="57"/>
      <c r="M45" s="57"/>
      <c r="N45" s="57"/>
      <c r="O45" s="57"/>
    </row>
    <row r="46" spans="1:15">
      <c r="I46" s="56" t="s">
        <v>157</v>
      </c>
      <c r="J46" s="57"/>
      <c r="K46" s="57"/>
      <c r="L46" s="57"/>
      <c r="M46" s="57"/>
      <c r="N46" s="57"/>
      <c r="O46" s="57"/>
    </row>
    <row r="47" spans="1:15">
      <c r="I47" s="56" t="s">
        <v>159</v>
      </c>
      <c r="J47" s="57"/>
      <c r="K47" s="57"/>
      <c r="L47" s="57"/>
      <c r="M47" s="57"/>
      <c r="N47" s="57"/>
      <c r="O47" s="57"/>
    </row>
    <row r="48" spans="1:15">
      <c r="I48" s="56" t="s">
        <v>161</v>
      </c>
      <c r="J48" s="57"/>
      <c r="K48" s="57"/>
      <c r="L48" s="57"/>
      <c r="M48" s="57"/>
      <c r="N48" s="57"/>
      <c r="O48" s="57"/>
    </row>
    <row r="49" spans="9:15">
      <c r="I49" s="56" t="s">
        <v>163</v>
      </c>
      <c r="J49" s="57"/>
      <c r="K49" s="57"/>
      <c r="L49" s="57"/>
      <c r="M49" s="57"/>
      <c r="N49" s="57"/>
      <c r="O49" s="57"/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Databáza</vt:lpstr>
      <vt:lpstr>Údaje </vt:lpstr>
      <vt:lpstr>Študenti</vt:lpstr>
      <vt:lpstr>Databáza!Názvy_tlače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2014-12-01T11:16:34Z</dcterms:modified>
</cp:coreProperties>
</file>