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yucba\ZADANIA PREDMETY\PSI\"/>
    </mc:Choice>
  </mc:AlternateContent>
  <bookViews>
    <workbookView xWindow="0" yWindow="0" windowWidth="20490" windowHeight="7650"/>
  </bookViews>
  <sheets>
    <sheet name="Údaje" sheetId="1" r:id="rId1"/>
    <sheet name="Študenti" sheetId="2" r:id="rId2"/>
  </sheets>
  <definedNames>
    <definedName name="_xlnm._FilterDatabase" localSheetId="0" hidden="1">Údaje!$A$1:$E$39</definedName>
    <definedName name="_xlnm.Extract" localSheetId="0">Údaje!$A$91:$E$91</definedName>
    <definedName name="_xlnm.Criteria" localSheetId="0">Údaje!$C$88:$D$90</definedName>
  </definedNames>
  <calcPr calcId="162913"/>
</workbook>
</file>

<file path=xl/calcChain.xml><?xml version="1.0" encoding="utf-8"?>
<calcChain xmlns="http://schemas.openxmlformats.org/spreadsheetml/2006/main">
  <c r="G3" i="2" l="1"/>
  <c r="H3" i="2" s="1"/>
  <c r="G18" i="2"/>
  <c r="H18" i="2" s="1"/>
  <c r="G4" i="2"/>
  <c r="H4" i="2" s="1"/>
  <c r="G19" i="2"/>
  <c r="H19" i="2" s="1"/>
  <c r="G20" i="2"/>
  <c r="H20" i="2" s="1"/>
  <c r="G5" i="2"/>
  <c r="H5" i="2" s="1"/>
  <c r="G6" i="2"/>
  <c r="H6" i="2" s="1"/>
  <c r="G21" i="2"/>
  <c r="H21" i="2" s="1"/>
  <c r="G22" i="2"/>
  <c r="H22" i="2" s="1"/>
  <c r="G7" i="2"/>
  <c r="H7" i="2" s="1"/>
  <c r="G8" i="2"/>
  <c r="H8" i="2" s="1"/>
  <c r="G23" i="2"/>
  <c r="H23" i="2" s="1"/>
  <c r="G9" i="2"/>
  <c r="H9" i="2" s="1"/>
  <c r="G10" i="2"/>
  <c r="H10" i="2" s="1"/>
  <c r="G24" i="2"/>
  <c r="H24" i="2" s="1"/>
  <c r="G11" i="2"/>
  <c r="H11" i="2" s="1"/>
  <c r="G25" i="2"/>
  <c r="H25" i="2" s="1"/>
  <c r="G26" i="2"/>
  <c r="H26" i="2" s="1"/>
  <c r="G27" i="2"/>
  <c r="H27" i="2" s="1"/>
  <c r="G12" i="2"/>
  <c r="H12" i="2" s="1"/>
  <c r="G28" i="2"/>
  <c r="H28" i="2" s="1"/>
  <c r="G13" i="2"/>
  <c r="H13" i="2" s="1"/>
  <c r="G29" i="2"/>
  <c r="H29" i="2" s="1"/>
  <c r="G30" i="2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14" i="2"/>
  <c r="H14" i="2" s="1"/>
  <c r="G15" i="2"/>
  <c r="H15" i="2" s="1"/>
  <c r="G36" i="2"/>
  <c r="H36" i="2" s="1"/>
  <c r="G16" i="2"/>
  <c r="H16" i="2" s="1"/>
  <c r="G37" i="2"/>
  <c r="H37" i="2" s="1"/>
  <c r="G38" i="2"/>
  <c r="H38" i="2" s="1"/>
  <c r="G2" i="2"/>
  <c r="H2" i="2" s="1"/>
  <c r="A39" i="1"/>
  <c r="B39" i="1"/>
  <c r="C39" i="1"/>
  <c r="E9" i="1"/>
  <c r="E38" i="1"/>
  <c r="E15" i="1"/>
  <c r="E36" i="1"/>
  <c r="E6" i="1"/>
  <c r="E30" i="1"/>
  <c r="E8" i="1"/>
  <c r="E21" i="1"/>
  <c r="E5" i="1"/>
  <c r="E33" i="1"/>
  <c r="E29" i="1"/>
  <c r="E25" i="1"/>
  <c r="E19" i="1"/>
  <c r="E12" i="1"/>
  <c r="E4" i="1"/>
  <c r="E22" i="1"/>
  <c r="E26" i="1"/>
  <c r="E31" i="1"/>
  <c r="E32" i="1"/>
  <c r="E3" i="1"/>
  <c r="E16" i="1"/>
  <c r="E20" i="1"/>
  <c r="E35" i="1"/>
  <c r="E7" i="1"/>
  <c r="E18" i="1"/>
  <c r="E24" i="1"/>
  <c r="E2" i="1"/>
  <c r="E27" i="1"/>
  <c r="E28" i="1"/>
  <c r="E17" i="1"/>
  <c r="E34" i="1"/>
  <c r="E37" i="1"/>
  <c r="E14" i="1"/>
  <c r="E10" i="1"/>
  <c r="E11" i="1"/>
  <c r="E13" i="1"/>
  <c r="E23" i="1"/>
  <c r="G17" i="2" l="1"/>
  <c r="G40" i="2" s="1"/>
  <c r="G39" i="2"/>
  <c r="E39" i="1"/>
  <c r="F37" i="1" s="1"/>
  <c r="F5" i="1" l="1"/>
  <c r="F2" i="1"/>
  <c r="F36" i="1"/>
  <c r="F25" i="1"/>
  <c r="F3" i="1"/>
  <c r="F27" i="1"/>
  <c r="F13" i="1"/>
  <c r="F9" i="1"/>
  <c r="F19" i="1"/>
  <c r="F23" i="1"/>
  <c r="F21" i="1"/>
  <c r="F22" i="1"/>
  <c r="F7" i="1"/>
  <c r="F4" i="1"/>
  <c r="F6" i="1"/>
  <c r="F8" i="1"/>
  <c r="F14" i="1"/>
  <c r="F16" i="1"/>
  <c r="F18" i="1"/>
  <c r="F26" i="1"/>
  <c r="F28" i="1"/>
  <c r="F32" i="1"/>
  <c r="F34" i="1"/>
  <c r="F15" i="1"/>
  <c r="F29" i="1"/>
  <c r="F35" i="1"/>
  <c r="F11" i="1"/>
  <c r="F38" i="1"/>
  <c r="F30" i="1"/>
  <c r="F33" i="1"/>
  <c r="F12" i="1"/>
  <c r="F31" i="1"/>
  <c r="F20" i="1"/>
  <c r="F24" i="1"/>
  <c r="F17" i="1"/>
  <c r="F10" i="1"/>
</calcChain>
</file>

<file path=xl/comments1.xml><?xml version="1.0" encoding="utf-8"?>
<comments xmlns="http://schemas.openxmlformats.org/spreadsheetml/2006/main">
  <authors>
    <author>MarcelaH</author>
  </authors>
  <commentList>
    <comment ref="F12" authorId="0" shapeId="0">
      <text>
        <r>
          <rPr>
            <b/>
            <sz val="9"/>
            <color indexed="81"/>
            <rFont val="Segoe UI"/>
            <charset val="1"/>
          </rPr>
          <t>MarcelaH:</t>
        </r>
        <r>
          <rPr>
            <sz val="9"/>
            <color indexed="81"/>
            <rFont val="Segoe UI"/>
            <charset val="1"/>
          </rPr>
          <t xml:space="preserve">
štátnica</t>
        </r>
      </text>
    </comment>
    <comment ref="F13" authorId="0" shapeId="0">
      <text>
        <r>
          <rPr>
            <b/>
            <sz val="9"/>
            <color indexed="81"/>
            <rFont val="Segoe UI"/>
            <charset val="1"/>
          </rPr>
          <t>MarcelaH:</t>
        </r>
        <r>
          <rPr>
            <sz val="9"/>
            <color indexed="81"/>
            <rFont val="Segoe UI"/>
            <charset val="1"/>
          </rPr>
          <t xml:space="preserve">
štátnica</t>
        </r>
      </text>
    </comment>
    <comment ref="F19" authorId="0" shapeId="0">
      <text>
        <r>
          <rPr>
            <b/>
            <sz val="9"/>
            <color indexed="81"/>
            <rFont val="Segoe UI"/>
            <charset val="1"/>
          </rPr>
          <t>MarcelaH:</t>
        </r>
        <r>
          <rPr>
            <sz val="9"/>
            <color indexed="81"/>
            <rFont val="Segoe UI"/>
            <charset val="1"/>
          </rPr>
          <t xml:space="preserve">
štátnica</t>
        </r>
      </text>
    </comment>
    <comment ref="F22" authorId="0" shapeId="0">
      <text>
        <r>
          <rPr>
            <b/>
            <sz val="9"/>
            <color indexed="81"/>
            <rFont val="Segoe UI"/>
            <charset val="1"/>
          </rPr>
          <t>MarcelaH:</t>
        </r>
        <r>
          <rPr>
            <sz val="9"/>
            <color indexed="81"/>
            <rFont val="Segoe UI"/>
            <charset val="1"/>
          </rPr>
          <t xml:space="preserve">
štátnica</t>
        </r>
      </text>
    </comment>
    <comment ref="F25" authorId="0" shapeId="0">
      <text>
        <r>
          <rPr>
            <b/>
            <sz val="9"/>
            <color indexed="81"/>
            <rFont val="Segoe UI"/>
            <charset val="1"/>
          </rPr>
          <t>MarcelaH:</t>
        </r>
        <r>
          <rPr>
            <sz val="9"/>
            <color indexed="81"/>
            <rFont val="Segoe UI"/>
            <charset val="1"/>
          </rPr>
          <t xml:space="preserve">
štátnica</t>
        </r>
      </text>
    </comment>
    <comment ref="F29" authorId="0" shapeId="0">
      <text>
        <r>
          <rPr>
            <b/>
            <sz val="9"/>
            <color indexed="81"/>
            <rFont val="Segoe UI"/>
            <charset val="1"/>
          </rPr>
          <t>MarcelaH:</t>
        </r>
        <r>
          <rPr>
            <sz val="9"/>
            <color indexed="81"/>
            <rFont val="Segoe UI"/>
            <charset val="1"/>
          </rPr>
          <t xml:space="preserve">
štátnica</t>
        </r>
      </text>
    </comment>
    <comment ref="F31" authorId="0" shapeId="0">
      <text>
        <r>
          <rPr>
            <b/>
            <sz val="9"/>
            <color indexed="81"/>
            <rFont val="Segoe UI"/>
            <charset val="1"/>
          </rPr>
          <t>MarcelaH:</t>
        </r>
        <r>
          <rPr>
            <sz val="9"/>
            <color indexed="81"/>
            <rFont val="Segoe UI"/>
            <charset val="1"/>
          </rPr>
          <t xml:space="preserve">
štátnica</t>
        </r>
      </text>
    </comment>
    <comment ref="F37" authorId="0" shapeId="0">
      <text>
        <r>
          <rPr>
            <b/>
            <sz val="9"/>
            <color indexed="81"/>
            <rFont val="Segoe UI"/>
            <charset val="1"/>
          </rPr>
          <t>MarcelaH:</t>
        </r>
        <r>
          <rPr>
            <sz val="9"/>
            <color indexed="81"/>
            <rFont val="Segoe UI"/>
            <charset val="1"/>
          </rPr>
          <t xml:space="preserve">
štátnica</t>
        </r>
      </text>
    </comment>
    <comment ref="F38" authorId="0" shapeId="0">
      <text>
        <r>
          <rPr>
            <b/>
            <sz val="9"/>
            <color indexed="81"/>
            <rFont val="Segoe UI"/>
            <charset val="1"/>
          </rPr>
          <t>MarcelaH:</t>
        </r>
        <r>
          <rPr>
            <sz val="9"/>
            <color indexed="81"/>
            <rFont val="Segoe UI"/>
            <charset val="1"/>
          </rPr>
          <t xml:space="preserve">
štátnica</t>
        </r>
      </text>
    </comment>
  </commentList>
</comments>
</file>

<file path=xl/sharedStrings.xml><?xml version="1.0" encoding="utf-8"?>
<sst xmlns="http://schemas.openxmlformats.org/spreadsheetml/2006/main" count="368" uniqueCount="171">
  <si>
    <t>Priezvisko</t>
  </si>
  <si>
    <t>Meno</t>
  </si>
  <si>
    <t>Rok narodenia</t>
  </si>
  <si>
    <t xml:space="preserve"> Hulko</t>
  </si>
  <si>
    <t>Alexander</t>
  </si>
  <si>
    <t>Bratislava</t>
  </si>
  <si>
    <t xml:space="preserve"> Zdarilek</t>
  </si>
  <si>
    <t>Anton</t>
  </si>
  <si>
    <t xml:space="preserve"> Martiško</t>
  </si>
  <si>
    <t>Bohuslav</t>
  </si>
  <si>
    <t>Banská Bystrica</t>
  </si>
  <si>
    <t xml:space="preserve"> Vozáriková</t>
  </si>
  <si>
    <t>Dana</t>
  </si>
  <si>
    <t xml:space="preserve"> Gregušová</t>
  </si>
  <si>
    <t>Daniela</t>
  </si>
  <si>
    <t xml:space="preserve"> Tóthová</t>
  </si>
  <si>
    <t>Darina</t>
  </si>
  <si>
    <t>Nitra</t>
  </si>
  <si>
    <t xml:space="preserve"> Guspan</t>
  </si>
  <si>
    <t>Dezider</t>
  </si>
  <si>
    <t>Prešov</t>
  </si>
  <si>
    <t xml:space="preserve"> Pánková</t>
  </si>
  <si>
    <t>Dragica</t>
  </si>
  <si>
    <t>Zvolen</t>
  </si>
  <si>
    <t xml:space="preserve"> Golian</t>
  </si>
  <si>
    <t>Emil</t>
  </si>
  <si>
    <t>Trenčín</t>
  </si>
  <si>
    <t xml:space="preserve"> Vido</t>
  </si>
  <si>
    <t>Liptovský Mikuláš</t>
  </si>
  <si>
    <t xml:space="preserve"> Tarová</t>
  </si>
  <si>
    <t>Eva</t>
  </si>
  <si>
    <t xml:space="preserve"> Semanišin</t>
  </si>
  <si>
    <t>Gabriel</t>
  </si>
  <si>
    <t>Košice</t>
  </si>
  <si>
    <t xml:space="preserve"> Môciková</t>
  </si>
  <si>
    <t>Ivana</t>
  </si>
  <si>
    <t xml:space="preserve"> Kremeňová</t>
  </si>
  <si>
    <t>Iveta</t>
  </si>
  <si>
    <t>Žilina</t>
  </si>
  <si>
    <t xml:space="preserve"> Genči</t>
  </si>
  <si>
    <t>Ján</t>
  </si>
  <si>
    <t xml:space="preserve"> Petrík</t>
  </si>
  <si>
    <t xml:space="preserve"> Šandrej</t>
  </si>
  <si>
    <t xml:space="preserve"> Válka</t>
  </si>
  <si>
    <t xml:space="preserve"> Váňa</t>
  </si>
  <si>
    <t xml:space="preserve"> Gazda</t>
  </si>
  <si>
    <t>Jaroslav</t>
  </si>
  <si>
    <t xml:space="preserve"> Matiaško</t>
  </si>
  <si>
    <t>Karol</t>
  </si>
  <si>
    <t xml:space="preserve"> Nováková</t>
  </si>
  <si>
    <t>Katarína</t>
  </si>
  <si>
    <t xml:space="preserve"> Vozár</t>
  </si>
  <si>
    <t>Libor</t>
  </si>
  <si>
    <t>Ľudmila</t>
  </si>
  <si>
    <t xml:space="preserve"> Miller</t>
  </si>
  <si>
    <t>Marián</t>
  </si>
  <si>
    <t>Trnava</t>
  </si>
  <si>
    <t xml:space="preserve"> Prosbová</t>
  </si>
  <si>
    <t>Marta</t>
  </si>
  <si>
    <t xml:space="preserve"> Babej</t>
  </si>
  <si>
    <t>Milan</t>
  </si>
  <si>
    <t xml:space="preserve"> Šujanský</t>
  </si>
  <si>
    <t xml:space="preserve"> Tabak</t>
  </si>
  <si>
    <t xml:space="preserve"> Mederly</t>
  </si>
  <si>
    <t>Peter</t>
  </si>
  <si>
    <t xml:space="preserve"> Viest</t>
  </si>
  <si>
    <t xml:space="preserve"> Závodný</t>
  </si>
  <si>
    <t xml:space="preserve"> Madleňák</t>
  </si>
  <si>
    <t>Radovan</t>
  </si>
  <si>
    <t xml:space="preserve"> Ivančík</t>
  </si>
  <si>
    <t>Slavomír</t>
  </si>
  <si>
    <t xml:space="preserve"> Kalavský</t>
  </si>
  <si>
    <t>Svetozár</t>
  </si>
  <si>
    <t xml:space="preserve"> Ligas</t>
  </si>
  <si>
    <t>Štefan</t>
  </si>
  <si>
    <t xml:space="preserve"> Pisarský</t>
  </si>
  <si>
    <t>Vladimír</t>
  </si>
  <si>
    <t>Študent</t>
  </si>
  <si>
    <t>Slovenčina</t>
  </si>
  <si>
    <t>Matematika</t>
  </si>
  <si>
    <t>Fyzika</t>
  </si>
  <si>
    <t xml:space="preserve">Chémia </t>
  </si>
  <si>
    <t>Angličtina</t>
  </si>
  <si>
    <t>Priemer</t>
  </si>
  <si>
    <t>Výsledky</t>
  </si>
  <si>
    <t>Zima Ondrej</t>
  </si>
  <si>
    <t xml:space="preserve">Zaujec Oliver </t>
  </si>
  <si>
    <t>Rekošová Jana</t>
  </si>
  <si>
    <t>Radkovská Eva</t>
  </si>
  <si>
    <t>Pribula Andrej</t>
  </si>
  <si>
    <t>Poláková Hana</t>
  </si>
  <si>
    <t>Petrik Ivan</t>
  </si>
  <si>
    <t>Patrik Samuel</t>
  </si>
  <si>
    <t>Patrik Gabriel</t>
  </si>
  <si>
    <t>Palová Nina</t>
  </si>
  <si>
    <t>Paleník Pavol</t>
  </si>
  <si>
    <t>Oravcová Jana</t>
  </si>
  <si>
    <t>Oravcová Dana</t>
  </si>
  <si>
    <t>Olvecká Jana</t>
  </si>
  <si>
    <t>Novák Juraj</t>
  </si>
  <si>
    <t>Martincekova Mária</t>
  </si>
  <si>
    <t>Lences Ivan</t>
  </si>
  <si>
    <t>Kilian Rudolf</t>
  </si>
  <si>
    <t>Karšay Imrich</t>
  </si>
  <si>
    <t>Karlubiak Vladimír</t>
  </si>
  <si>
    <t>Ivanský Karol</t>
  </si>
  <si>
    <t>Ivaničová Henrieta</t>
  </si>
  <si>
    <t xml:space="preserve">Homér Ján </t>
  </si>
  <si>
    <t>Holý Peter</t>
  </si>
  <si>
    <t>Hanová Elena</t>
  </si>
  <si>
    <t>Hamarová Dana</t>
  </si>
  <si>
    <t>Gálová Viera</t>
  </si>
  <si>
    <t>Endrody Viliam</t>
  </si>
  <si>
    <t>Eliáš Miroslav</t>
  </si>
  <si>
    <t xml:space="preserve">Drnka Jaroslav </t>
  </si>
  <si>
    <t>Danielová Ema</t>
  </si>
  <si>
    <t>Cífer Martin</t>
  </si>
  <si>
    <t>Borodáč Mário</t>
  </si>
  <si>
    <t>Bertová Iveta</t>
  </si>
  <si>
    <t>Balkovič Andrej</t>
  </si>
  <si>
    <t>Attila Pinte</t>
  </si>
  <si>
    <t>ÚLOHY:</t>
  </si>
  <si>
    <t>1. Dopočítajte aritmetický priemer známok každého študenta.</t>
  </si>
  <si>
    <t xml:space="preserve">2. Po vypočítanií vyhodnoťte každého študenta nasledovne: ak má priemer nad 2,5 zaradíme ho medzi neprijatých uchádzačov, </t>
  </si>
  <si>
    <t>ak má daný študent priemer pod 2,5 priradíme ho k prijatým študentom na prvý stupeň vysokoškolského štúdia.</t>
  </si>
  <si>
    <t>3. Vyberte zo zoznamu len študentov, ktorí majú zo slovenčiny 1 a z fyziky 2 pomocou automatického filtra.</t>
  </si>
  <si>
    <t>4. Zoraďte všetkých študentov podľa hodnotenia z chémie zostupne čiže od najhoršej známky po najlepšiu.</t>
  </si>
  <si>
    <t>5. Každému študentovi, ktorý má z angličtiny 1 vložte komentár bunke ´´má uznanú štátnicu´´.</t>
  </si>
  <si>
    <t>6. Zrušte filtrovanie.</t>
  </si>
  <si>
    <t>Miesto narodenia</t>
  </si>
  <si>
    <t>1. Vytvorte tabuľku (kliknutím na ľubovoľnú bunku s údajmi a stlačením Ctrl+T).</t>
  </si>
  <si>
    <t xml:space="preserve">(opačný postup je kliknutie na ktorúkoľvek bunku v tabuľke, potom dať menu Návrh, </t>
  </si>
  <si>
    <t xml:space="preserve">časť Nástroje - Konvertovať na rozsah) </t>
  </si>
  <si>
    <t>(Menu Návrh - časť Vlastnosti - Názov tabuľky)</t>
  </si>
  <si>
    <t>3. Pridajte do tabuľky nový stĺpec zvaný Vek. Pridajte aj nový riadok, kde doplníte ďalšie meno.</t>
  </si>
  <si>
    <t>(vek vyrátajte pomocou bunky I1)</t>
  </si>
  <si>
    <t>Vek</t>
  </si>
  <si>
    <t>4. Pridajte do tabuľky riadok súčtu a vyrátajte priemerný vek.</t>
  </si>
  <si>
    <t xml:space="preserve">(kliknúť niekde do tabuľky, prejsť na menu Návrh, časť Štýl tabuľky-možnosti </t>
  </si>
  <si>
    <t xml:space="preserve">  Nájdite aj najstaršiu osobu (v riadku súčtu klik do stĺpca Rok narodenia a výber </t>
  </si>
  <si>
    <t xml:space="preserve">  funkcie Minimum).</t>
  </si>
  <si>
    <t>5. Zistite koľko Milanov sa nachádza v stĺpci Meno. (funkcia COUNTIF)</t>
  </si>
  <si>
    <t>6. Zoraďte stĺpec Priezvisko od začiatku abecedy.</t>
  </si>
  <si>
    <t>7. Z tabuľky vyfiltrujte iba osoby, ktorých rok narodenia je 1960. Vybraté údaje</t>
  </si>
  <si>
    <t xml:space="preserve">     prekopírujte pod zadanie. Po výbere vráťte tabuľku do pôvodného stavu.</t>
  </si>
  <si>
    <t>8. Podľa Roku narodenia vyberte prvých 10 najvyšších položiek.</t>
  </si>
  <si>
    <t>(Vybraté údaje prekopírujte pod zadanie. Po výbere vráťte tabuľku do pôvodného stavu.)</t>
  </si>
  <si>
    <t>9. Vyfiltrujte iba tie osoby, ktorých priezvisko začína na písmeno G alebo P.</t>
  </si>
  <si>
    <t>&gt;1950</t>
  </si>
  <si>
    <t>10. Pomocou rozšíreného filtra vyberte údaje ak je rok narodenia viac ako 1950 a miesto</t>
  </si>
  <si>
    <t xml:space="preserve">       narodenia je Nitra. Oblasť kritérií bude od C41, výstupná oblať bude od A44. </t>
  </si>
  <si>
    <t xml:space="preserve">11. Pomocou rozšíreného filtra vyberte údaje ak je rok narodenia menej ako 1960 alebo </t>
  </si>
  <si>
    <t xml:space="preserve">       mesto narodenia je Bratislava. Oblasť kritérií bude od C50, výstupná oblasť na mieste.</t>
  </si>
  <si>
    <t>&lt;1960</t>
  </si>
  <si>
    <t xml:space="preserve">  a zaškrtnite možnosť Riadok súčtu)</t>
  </si>
  <si>
    <t>&gt;1955</t>
  </si>
  <si>
    <t xml:space="preserve">12. Vyberte pomocou rozšíreného filtra údaje kde Miesto narodenia je Nitra a Bratislava </t>
  </si>
  <si>
    <t xml:space="preserve">      a rok narodenia je viac ako 1955. Oblasť kritérií C88, výstupná oblasť od A91.</t>
  </si>
  <si>
    <t>Vek oproti priemeru</t>
  </si>
  <si>
    <t xml:space="preserve">13. Pridajte nový stĺpec s názvom Vek oproti priemeru, kde vyrátate vekový </t>
  </si>
  <si>
    <t xml:space="preserve">       rozdiel každého zamestnanca oproti priemernému veku.</t>
  </si>
  <si>
    <t>14. Zmeňte štýl tabuľky, prípadne si zvoľte iný motív v menu Rozloženie strany -</t>
  </si>
  <si>
    <t xml:space="preserve">       Motívy.</t>
  </si>
  <si>
    <t xml:space="preserve">       časti, následne použite tento štýl na tabuľku.</t>
  </si>
  <si>
    <t>15. Zvoľte si ktorýkoľvek štýl tabuľky, zduplikujte ho a upravte niektoré jeho</t>
  </si>
  <si>
    <r>
      <t xml:space="preserve">2. Zmeňte názov tabuľky na </t>
    </r>
    <r>
      <rPr>
        <b/>
        <sz val="12"/>
        <color theme="1"/>
        <rFont val="Calibri"/>
        <family val="2"/>
        <charset val="238"/>
        <scheme val="minor"/>
      </rPr>
      <t>Údaje</t>
    </r>
    <r>
      <rPr>
        <sz val="12"/>
        <color theme="1"/>
        <rFont val="Calibri"/>
        <family val="2"/>
        <charset val="238"/>
        <scheme val="minor"/>
      </rPr>
      <t>.</t>
    </r>
  </si>
  <si>
    <t>neprijatý Priemer</t>
  </si>
  <si>
    <t>prijatý Priemer</t>
  </si>
  <si>
    <t>Celkový priemer</t>
  </si>
  <si>
    <t xml:space="preserve">    a aký je priemer prijatých študentov.</t>
  </si>
  <si>
    <t xml:space="preserve">7. Pomocou funkcie medzisúčet zistite aký je priemer neprijatých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</si>
</sst>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name val="Arial"/>
    </font>
    <font>
      <b/>
      <i/>
      <sz val="10"/>
      <name val="Arial"/>
    </font>
    <font>
      <b/>
      <sz val="10"/>
      <name val="Arial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4" tint="0.39997558519241921"/>
      </right>
      <top/>
      <bottom/>
      <diagonal/>
    </border>
    <border>
      <left style="thin">
        <color theme="4" tint="0.39997558519241921"/>
      </left>
      <right/>
      <top style="double">
        <color theme="4"/>
      </top>
      <bottom style="thin">
        <color theme="4" tint="0.39997558519241921"/>
      </bottom>
      <diagonal/>
    </border>
    <border>
      <left/>
      <right/>
      <top style="double">
        <color theme="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double">
        <color theme="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0" fillId="2" borderId="1" xfId="0" applyFill="1" applyBorder="1"/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8" borderId="1" xfId="0" applyFill="1" applyBorder="1"/>
    <xf numFmtId="0" fontId="0" fillId="9" borderId="4" xfId="0" applyFill="1" applyBorder="1"/>
    <xf numFmtId="0" fontId="3" fillId="10" borderId="5" xfId="0" applyFont="1" applyFill="1" applyBorder="1" applyAlignment="1">
      <alignment horizontal="left" vertical="top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10" borderId="8" xfId="0" applyFont="1" applyFill="1" applyBorder="1" applyAlignment="1">
      <alignment horizontal="left" vertical="top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10" borderId="8" xfId="0" applyFont="1" applyFill="1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NumberFormat="1"/>
    <xf numFmtId="0" fontId="4" fillId="10" borderId="8" xfId="0" quotePrefix="1" applyFont="1" applyFill="1" applyBorder="1" applyAlignment="1">
      <alignment horizontal="left" vertical="top"/>
    </xf>
    <xf numFmtId="0" fontId="3" fillId="10" borderId="11" xfId="0" applyFont="1" applyFill="1" applyBorder="1" applyAlignment="1">
      <alignment horizontal="left" vertical="top"/>
    </xf>
    <xf numFmtId="0" fontId="0" fillId="0" borderId="12" xfId="0" applyBorder="1" applyAlignment="1">
      <alignment horizontal="center"/>
    </xf>
    <xf numFmtId="0" fontId="5" fillId="13" borderId="13" xfId="1" applyFont="1" applyFill="1" applyBorder="1"/>
    <xf numFmtId="0" fontId="5" fillId="0" borderId="13" xfId="1" applyFont="1" applyBorder="1"/>
    <xf numFmtId="0" fontId="7" fillId="13" borderId="0" xfId="1" applyNumberFormat="1" applyFont="1" applyFill="1" applyBorder="1"/>
    <xf numFmtId="0" fontId="5" fillId="0" borderId="0" xfId="1" applyFont="1" applyBorder="1"/>
    <xf numFmtId="0" fontId="8" fillId="12" borderId="13" xfId="0" applyNumberFormat="1" applyFont="1" applyFill="1" applyBorder="1" applyAlignment="1" applyProtection="1">
      <alignment vertical="top"/>
    </xf>
    <xf numFmtId="0" fontId="8" fillId="12" borderId="14" xfId="0" applyNumberFormat="1" applyFont="1" applyFill="1" applyBorder="1" applyAlignment="1">
      <alignment vertical="top"/>
    </xf>
    <xf numFmtId="0" fontId="8" fillId="12" borderId="15" xfId="0" applyNumberFormat="1" applyFont="1" applyFill="1" applyBorder="1" applyAlignment="1">
      <alignment vertical="top"/>
    </xf>
    <xf numFmtId="0" fontId="8" fillId="12" borderId="16" xfId="0" applyNumberFormat="1" applyFont="1" applyFill="1" applyBorder="1" applyAlignment="1">
      <alignment vertical="top"/>
    </xf>
    <xf numFmtId="0" fontId="5" fillId="13" borderId="17" xfId="1" applyFont="1" applyFill="1" applyBorder="1"/>
    <xf numFmtId="0" fontId="7" fillId="13" borderId="18" xfId="1" applyNumberFormat="1" applyFont="1" applyFill="1" applyBorder="1"/>
    <xf numFmtId="0" fontId="5" fillId="13" borderId="15" xfId="1" applyFont="1" applyFill="1" applyBorder="1"/>
    <xf numFmtId="0" fontId="5" fillId="13" borderId="14" xfId="1" applyFont="1" applyFill="1" applyBorder="1"/>
    <xf numFmtId="0" fontId="7" fillId="13" borderId="16" xfId="1" applyNumberFormat="1" applyFont="1" applyFill="1" applyBorder="1"/>
    <xf numFmtId="0" fontId="5" fillId="0" borderId="17" xfId="1" applyFont="1" applyBorder="1"/>
    <xf numFmtId="0" fontId="5" fillId="13" borderId="19" xfId="1" applyFont="1" applyFill="1" applyBorder="1"/>
    <xf numFmtId="0" fontId="5" fillId="13" borderId="0" xfId="1" applyFont="1" applyFill="1" applyBorder="1"/>
    <xf numFmtId="0" fontId="7" fillId="13" borderId="20" xfId="1" applyNumberFormat="1" applyFont="1" applyFill="1" applyBorder="1"/>
    <xf numFmtId="0" fontId="9" fillId="13" borderId="21" xfId="0" applyNumberFormat="1" applyFont="1" applyFill="1" applyBorder="1" applyAlignment="1"/>
    <xf numFmtId="0" fontId="9" fillId="13" borderId="22" xfId="0" applyNumberFormat="1" applyFont="1" applyFill="1" applyBorder="1" applyAlignment="1"/>
    <xf numFmtId="0" fontId="9" fillId="13" borderId="23" xfId="0" applyNumberFormat="1" applyFont="1" applyFill="1" applyBorder="1" applyAlignment="1"/>
    <xf numFmtId="14" fontId="0" fillId="0" borderId="0" xfId="0" applyNumberFormat="1"/>
    <xf numFmtId="2" fontId="0" fillId="0" borderId="0" xfId="0" applyNumberFormat="1"/>
    <xf numFmtId="0" fontId="0" fillId="0" borderId="0" xfId="0" applyNumberFormat="1" applyFont="1" applyFill="1" applyBorder="1" applyAlignment="1" applyProtection="1">
      <alignment vertical="top"/>
    </xf>
    <xf numFmtId="0" fontId="0" fillId="0" borderId="0" xfId="1" applyFont="1" applyFill="1" applyBorder="1"/>
    <xf numFmtId="0" fontId="0" fillId="0" borderId="0" xfId="1" applyNumberFormat="1" applyFont="1" applyFill="1" applyBorder="1"/>
    <xf numFmtId="2" fontId="0" fillId="0" borderId="0" xfId="1" applyNumberFormat="1" applyFont="1" applyFill="1" applyBorder="1"/>
    <xf numFmtId="0" fontId="0" fillId="0" borderId="0" xfId="0" applyNumberFormat="1" applyFont="1" applyFill="1" applyBorder="1" applyAlignment="1" applyProtection="1"/>
    <xf numFmtId="0" fontId="0" fillId="0" borderId="0" xfId="0" applyFont="1" applyFill="1" applyBorder="1" applyAlignment="1" applyProtection="1"/>
    <xf numFmtId="0" fontId="6" fillId="2" borderId="24" xfId="0" applyFont="1" applyFill="1" applyBorder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11" borderId="0" xfId="0" applyFont="1" applyFill="1"/>
    <xf numFmtId="0" fontId="10" fillId="11" borderId="0" xfId="0" applyFont="1" applyFill="1" applyAlignment="1">
      <alignment horizontal="left"/>
    </xf>
    <xf numFmtId="0" fontId="10" fillId="11" borderId="0" xfId="0" applyNumberFormat="1" applyFont="1" applyFill="1"/>
    <xf numFmtId="0" fontId="1" fillId="0" borderId="0" xfId="0" applyNumberFormat="1" applyFont="1"/>
    <xf numFmtId="0" fontId="1" fillId="0" borderId="0" xfId="0" applyFont="1"/>
    <xf numFmtId="0" fontId="3" fillId="10" borderId="0" xfId="0" applyFont="1" applyFill="1" applyBorder="1" applyAlignment="1">
      <alignment horizontal="left" vertical="top"/>
    </xf>
    <xf numFmtId="0" fontId="0" fillId="0" borderId="0" xfId="0" applyBorder="1" applyAlignment="1">
      <alignment horizontal="center"/>
    </xf>
  </cellXfs>
  <cellStyles count="2">
    <cellStyle name="Normálna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Údaje" displayName="Údaje" ref="A1:F39" totalsRowCount="1">
  <tableColumns count="6">
    <tableColumn id="1" name="Priezvisko" totalsRowFunction="count"/>
    <tableColumn id="2" name="Meno" totalsRowFunction="custom">
      <totalsRowFormula>COUNTIF(Údaje[Meno],"Milan")</totalsRowFormula>
    </tableColumn>
    <tableColumn id="3" name="Rok narodenia" totalsRowFunction="min"/>
    <tableColumn id="4" name="Miesto narodenia"/>
    <tableColumn id="5" name="Vek" totalsRowFunction="average">
      <calculatedColumnFormula>$I$1-Údaje[[#This Row],[Rok narodenia]]</calculatedColumnFormula>
    </tableColumn>
    <tableColumn id="6" name="Vek oproti priemeru">
      <calculatedColumnFormula>Údaje[[#This Row],[Vek]]-Údaje[[#Totals],[Vek]]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tabSelected="1" workbookViewId="0">
      <selection activeCell="H3" sqref="H3"/>
    </sheetView>
  </sheetViews>
  <sheetFormatPr defaultRowHeight="15" x14ac:dyDescent="0.25"/>
  <cols>
    <col min="1" max="1" width="12.5703125" customWidth="1"/>
    <col min="2" max="2" width="9.28515625" customWidth="1"/>
    <col min="3" max="3" width="16.42578125" customWidth="1"/>
    <col min="4" max="4" width="18.7109375" customWidth="1"/>
    <col min="5" max="5" width="10.140625" customWidth="1"/>
    <col min="6" max="6" width="17.7109375" customWidth="1"/>
    <col min="7" max="7" width="10.140625" customWidth="1"/>
  </cols>
  <sheetData>
    <row r="1" spans="1:18" ht="15.75" thickBot="1" x14ac:dyDescent="0.3">
      <c r="A1" s="43" t="s">
        <v>0</v>
      </c>
      <c r="B1" s="43" t="s">
        <v>1</v>
      </c>
      <c r="C1" s="43" t="s">
        <v>2</v>
      </c>
      <c r="D1" s="43" t="s">
        <v>129</v>
      </c>
      <c r="E1" s="43" t="s">
        <v>136</v>
      </c>
      <c r="F1" s="43" t="s">
        <v>158</v>
      </c>
      <c r="I1" s="49">
        <v>2019</v>
      </c>
    </row>
    <row r="2" spans="1:18" ht="15.75" x14ac:dyDescent="0.25">
      <c r="A2" s="44" t="s">
        <v>59</v>
      </c>
      <c r="B2" s="44" t="s">
        <v>60</v>
      </c>
      <c r="C2" s="44">
        <v>1957</v>
      </c>
      <c r="D2" s="44" t="s">
        <v>33</v>
      </c>
      <c r="E2" s="45">
        <f>$I$1-Údaje[[#This Row],[Rok narodenia]]</f>
        <v>62</v>
      </c>
      <c r="F2" s="46">
        <f>Údaje[[#This Row],[Vek]]-Údaje[[#Totals],[Vek]]</f>
        <v>-1.4864864864864842</v>
      </c>
      <c r="I2" s="50" t="s">
        <v>130</v>
      </c>
      <c r="J2" s="50"/>
      <c r="K2" s="50"/>
      <c r="L2" s="50"/>
      <c r="M2" s="50"/>
      <c r="N2" s="50"/>
      <c r="O2" s="50"/>
      <c r="P2" s="50"/>
      <c r="Q2" s="50"/>
      <c r="R2" s="50"/>
    </row>
    <row r="3" spans="1:18" ht="15.75" x14ac:dyDescent="0.25">
      <c r="A3" s="44" t="s">
        <v>45</v>
      </c>
      <c r="B3" s="44" t="s">
        <v>46</v>
      </c>
      <c r="C3" s="44">
        <v>1960</v>
      </c>
      <c r="D3" s="44" t="s">
        <v>17</v>
      </c>
      <c r="E3" s="45">
        <f>$I$1-Údaje[[#This Row],[Rok narodenia]]</f>
        <v>59</v>
      </c>
      <c r="F3" s="46">
        <f>Údaje[[#This Row],[Vek]]-Údaje[[#Totals],[Vek]]</f>
        <v>-4.4864864864864842</v>
      </c>
      <c r="G3" s="41"/>
      <c r="I3" s="50" t="s">
        <v>131</v>
      </c>
      <c r="J3" s="50"/>
      <c r="K3" s="50"/>
      <c r="L3" s="50"/>
      <c r="M3" s="50"/>
      <c r="N3" s="50"/>
      <c r="O3" s="50"/>
      <c r="P3" s="50"/>
      <c r="Q3" s="50"/>
      <c r="R3" s="50"/>
    </row>
    <row r="4" spans="1:18" ht="15.75" x14ac:dyDescent="0.25">
      <c r="A4" s="44" t="s">
        <v>39</v>
      </c>
      <c r="B4" s="44" t="s">
        <v>40</v>
      </c>
      <c r="C4" s="44">
        <v>1960</v>
      </c>
      <c r="D4" s="44" t="s">
        <v>33</v>
      </c>
      <c r="E4" s="45">
        <f>$I$1-Údaje[[#This Row],[Rok narodenia]]</f>
        <v>59</v>
      </c>
      <c r="F4" s="46">
        <f>Údaje[[#This Row],[Vek]]-Údaje[[#Totals],[Vek]]</f>
        <v>-4.4864864864864842</v>
      </c>
      <c r="G4" s="42"/>
      <c r="I4" s="50" t="s">
        <v>132</v>
      </c>
      <c r="J4" s="51"/>
      <c r="K4" s="50"/>
      <c r="L4" s="50"/>
      <c r="M4" s="50"/>
      <c r="N4" s="50"/>
      <c r="O4" s="50"/>
      <c r="P4" s="50"/>
      <c r="Q4" s="50"/>
      <c r="R4" s="50"/>
    </row>
    <row r="5" spans="1:18" ht="15.75" x14ac:dyDescent="0.25">
      <c r="A5" s="44" t="s">
        <v>24</v>
      </c>
      <c r="B5" s="44" t="s">
        <v>25</v>
      </c>
      <c r="C5" s="44">
        <v>1952</v>
      </c>
      <c r="D5" s="44" t="s">
        <v>26</v>
      </c>
      <c r="E5" s="45">
        <f>$I$1-Údaje[[#This Row],[Rok narodenia]]</f>
        <v>67</v>
      </c>
      <c r="F5" s="46">
        <f>Údaje[[#This Row],[Vek]]-Údaje[[#Totals],[Vek]]</f>
        <v>3.5135135135135158</v>
      </c>
      <c r="I5" s="50" t="s">
        <v>165</v>
      </c>
      <c r="J5" s="50"/>
      <c r="K5" s="50"/>
      <c r="L5" s="50"/>
      <c r="M5" s="50"/>
      <c r="N5" s="50"/>
      <c r="O5" s="50"/>
      <c r="P5" s="50"/>
      <c r="Q5" s="50"/>
      <c r="R5" s="50"/>
    </row>
    <row r="6" spans="1:18" ht="15.75" x14ac:dyDescent="0.25">
      <c r="A6" s="44" t="s">
        <v>13</v>
      </c>
      <c r="B6" s="44" t="s">
        <v>14</v>
      </c>
      <c r="C6" s="44">
        <v>1959</v>
      </c>
      <c r="D6" s="44" t="s">
        <v>5</v>
      </c>
      <c r="E6" s="45">
        <f>$I$1-Údaje[[#This Row],[Rok narodenia]]</f>
        <v>60</v>
      </c>
      <c r="F6" s="46">
        <f>Údaje[[#This Row],[Vek]]-Údaje[[#Totals],[Vek]]</f>
        <v>-3.4864864864864842</v>
      </c>
      <c r="I6" s="50" t="s">
        <v>133</v>
      </c>
      <c r="J6" s="50"/>
      <c r="K6" s="50"/>
      <c r="L6" s="50"/>
      <c r="M6" s="50"/>
      <c r="N6" s="50"/>
      <c r="O6" s="50"/>
      <c r="P6" s="50"/>
      <c r="Q6" s="50"/>
      <c r="R6" s="50"/>
    </row>
    <row r="7" spans="1:18" ht="15.75" x14ac:dyDescent="0.25">
      <c r="A7" s="44" t="s">
        <v>13</v>
      </c>
      <c r="B7" s="44" t="s">
        <v>53</v>
      </c>
      <c r="C7" s="44">
        <v>1960</v>
      </c>
      <c r="D7" s="44" t="s">
        <v>5</v>
      </c>
      <c r="E7" s="45">
        <f>$I$1-Údaje[[#This Row],[Rok narodenia]]</f>
        <v>59</v>
      </c>
      <c r="F7" s="46">
        <f>Údaje[[#This Row],[Vek]]-Údaje[[#Totals],[Vek]]</f>
        <v>-4.4864864864864842</v>
      </c>
      <c r="I7" s="50" t="s">
        <v>134</v>
      </c>
      <c r="J7" s="50"/>
      <c r="K7" s="50"/>
      <c r="L7" s="50"/>
      <c r="M7" s="50"/>
      <c r="N7" s="50"/>
      <c r="O7" s="50"/>
      <c r="P7" s="50"/>
      <c r="Q7" s="50"/>
      <c r="R7" s="50"/>
    </row>
    <row r="8" spans="1:18" ht="15.75" x14ac:dyDescent="0.25">
      <c r="A8" s="44" t="s">
        <v>18</v>
      </c>
      <c r="B8" s="44" t="s">
        <v>19</v>
      </c>
      <c r="C8" s="44">
        <v>1952</v>
      </c>
      <c r="D8" s="44" t="s">
        <v>20</v>
      </c>
      <c r="E8" s="45">
        <f>$I$1-Údaje[[#This Row],[Rok narodenia]]</f>
        <v>67</v>
      </c>
      <c r="F8" s="46">
        <f>Údaje[[#This Row],[Vek]]-Údaje[[#Totals],[Vek]]</f>
        <v>3.5135135135135158</v>
      </c>
      <c r="I8" s="50" t="s">
        <v>135</v>
      </c>
      <c r="J8" s="50"/>
      <c r="K8" s="50"/>
      <c r="L8" s="50"/>
      <c r="M8" s="50"/>
      <c r="N8" s="50"/>
      <c r="O8" s="50"/>
      <c r="P8" s="50"/>
      <c r="Q8" s="50"/>
      <c r="R8" s="50"/>
    </row>
    <row r="9" spans="1:18" ht="15.75" x14ac:dyDescent="0.25">
      <c r="A9" s="44" t="s">
        <v>3</v>
      </c>
      <c r="B9" s="44" t="s">
        <v>4</v>
      </c>
      <c r="C9" s="44">
        <v>1953</v>
      </c>
      <c r="D9" s="44" t="s">
        <v>5</v>
      </c>
      <c r="E9" s="45">
        <f>$I$1-Údaje[[#This Row],[Rok narodenia]]</f>
        <v>66</v>
      </c>
      <c r="F9" s="46">
        <f>Údaje[[#This Row],[Vek]]-Údaje[[#Totals],[Vek]]</f>
        <v>2.5135135135135158</v>
      </c>
      <c r="I9" s="50" t="s">
        <v>137</v>
      </c>
      <c r="J9" s="50"/>
      <c r="K9" s="50"/>
      <c r="L9" s="50"/>
      <c r="M9" s="50"/>
      <c r="N9" s="50"/>
      <c r="O9" s="50"/>
      <c r="P9" s="50"/>
      <c r="Q9" s="50"/>
      <c r="R9" s="50"/>
    </row>
    <row r="10" spans="1:18" ht="15.75" x14ac:dyDescent="0.25">
      <c r="A10" s="44" t="s">
        <v>69</v>
      </c>
      <c r="B10" s="44" t="s">
        <v>70</v>
      </c>
      <c r="C10" s="44">
        <v>1963</v>
      </c>
      <c r="D10" s="44" t="s">
        <v>17</v>
      </c>
      <c r="E10" s="45">
        <f>$I$1-Údaje[[#This Row],[Rok narodenia]]</f>
        <v>56</v>
      </c>
      <c r="F10" s="46">
        <f>Údaje[[#This Row],[Vek]]-Údaje[[#Totals],[Vek]]</f>
        <v>-7.4864864864864842</v>
      </c>
      <c r="I10" s="50" t="s">
        <v>138</v>
      </c>
      <c r="J10" s="50"/>
      <c r="K10" s="50"/>
      <c r="L10" s="50"/>
      <c r="M10" s="50"/>
      <c r="N10" s="50"/>
      <c r="O10" s="50"/>
      <c r="P10" s="50"/>
      <c r="Q10" s="50"/>
      <c r="R10" s="50"/>
    </row>
    <row r="11" spans="1:18" ht="15.75" x14ac:dyDescent="0.25">
      <c r="A11" s="44" t="s">
        <v>71</v>
      </c>
      <c r="B11" s="44" t="s">
        <v>72</v>
      </c>
      <c r="C11" s="44">
        <v>1949</v>
      </c>
      <c r="D11" s="44" t="s">
        <v>5</v>
      </c>
      <c r="E11" s="45">
        <f>$I$1-Údaje[[#This Row],[Rok narodenia]]</f>
        <v>70</v>
      </c>
      <c r="F11" s="46">
        <f>Údaje[[#This Row],[Vek]]-Údaje[[#Totals],[Vek]]</f>
        <v>6.5135135135135158</v>
      </c>
      <c r="I11" s="50" t="s">
        <v>154</v>
      </c>
      <c r="J11" s="50"/>
      <c r="K11" s="50"/>
      <c r="L11" s="50"/>
      <c r="M11" s="50"/>
      <c r="N11" s="50"/>
      <c r="O11" s="50"/>
      <c r="P11" s="50"/>
      <c r="Q11" s="50"/>
      <c r="R11" s="50"/>
    </row>
    <row r="12" spans="1:18" ht="15.75" x14ac:dyDescent="0.25">
      <c r="A12" s="44" t="s">
        <v>36</v>
      </c>
      <c r="B12" s="44" t="s">
        <v>37</v>
      </c>
      <c r="C12" s="44">
        <v>1957</v>
      </c>
      <c r="D12" s="44" t="s">
        <v>38</v>
      </c>
      <c r="E12" s="45">
        <f>$I$1-Údaje[[#This Row],[Rok narodenia]]</f>
        <v>62</v>
      </c>
      <c r="F12" s="46">
        <f>Údaje[[#This Row],[Vek]]-Údaje[[#Totals],[Vek]]</f>
        <v>-1.4864864864864842</v>
      </c>
      <c r="I12" s="50" t="s">
        <v>139</v>
      </c>
      <c r="J12" s="50"/>
      <c r="K12" s="50"/>
      <c r="L12" s="50"/>
      <c r="M12" s="50"/>
      <c r="N12" s="50"/>
      <c r="O12" s="50"/>
      <c r="P12" s="50"/>
      <c r="Q12" s="50"/>
      <c r="R12" s="50"/>
    </row>
    <row r="13" spans="1:18" ht="15.75" x14ac:dyDescent="0.25">
      <c r="A13" s="44" t="s">
        <v>73</v>
      </c>
      <c r="B13" s="44" t="s">
        <v>74</v>
      </c>
      <c r="C13" s="44">
        <v>1953</v>
      </c>
      <c r="D13" s="44" t="s">
        <v>10</v>
      </c>
      <c r="E13" s="45">
        <f>$I$1-Údaje[[#This Row],[Rok narodenia]]</f>
        <v>66</v>
      </c>
      <c r="F13" s="46">
        <f>Údaje[[#This Row],[Vek]]-Údaje[[#Totals],[Vek]]</f>
        <v>2.5135135135135158</v>
      </c>
      <c r="I13" s="50" t="s">
        <v>140</v>
      </c>
      <c r="J13" s="50"/>
      <c r="K13" s="50"/>
      <c r="L13" s="50"/>
      <c r="M13" s="50"/>
      <c r="N13" s="50"/>
      <c r="O13" s="50"/>
      <c r="P13" s="50"/>
      <c r="Q13" s="50"/>
      <c r="R13" s="50"/>
    </row>
    <row r="14" spans="1:18" ht="15.75" x14ac:dyDescent="0.25">
      <c r="A14" s="44" t="s">
        <v>67</v>
      </c>
      <c r="B14" s="44" t="s">
        <v>68</v>
      </c>
      <c r="C14" s="44">
        <v>1962</v>
      </c>
      <c r="D14" s="44" t="s">
        <v>10</v>
      </c>
      <c r="E14" s="45">
        <f>$I$1-Údaje[[#This Row],[Rok narodenia]]</f>
        <v>57</v>
      </c>
      <c r="F14" s="46">
        <f>Údaje[[#This Row],[Vek]]-Údaje[[#Totals],[Vek]]</f>
        <v>-6.4864864864864842</v>
      </c>
      <c r="I14" s="50" t="s">
        <v>141</v>
      </c>
      <c r="J14" s="50"/>
      <c r="K14" s="50"/>
      <c r="L14" s="50"/>
      <c r="M14" s="50"/>
      <c r="N14" s="50"/>
      <c r="O14" s="50"/>
      <c r="P14" s="50"/>
      <c r="Q14" s="50"/>
      <c r="R14" s="50"/>
    </row>
    <row r="15" spans="1:18" ht="15.75" x14ac:dyDescent="0.25">
      <c r="A15" s="44" t="s">
        <v>8</v>
      </c>
      <c r="B15" s="44" t="s">
        <v>9</v>
      </c>
      <c r="C15" s="44">
        <v>1950</v>
      </c>
      <c r="D15" s="44" t="s">
        <v>10</v>
      </c>
      <c r="E15" s="45">
        <f>$I$1-Údaje[[#This Row],[Rok narodenia]]</f>
        <v>69</v>
      </c>
      <c r="F15" s="46">
        <f>Údaje[[#This Row],[Vek]]-Údaje[[#Totals],[Vek]]</f>
        <v>5.5135135135135158</v>
      </c>
      <c r="I15" s="50" t="s">
        <v>142</v>
      </c>
      <c r="J15" s="50"/>
      <c r="K15" s="50"/>
      <c r="L15" s="50"/>
      <c r="M15" s="50"/>
      <c r="N15" s="50"/>
      <c r="O15" s="50"/>
      <c r="P15" s="50"/>
      <c r="Q15" s="50"/>
      <c r="R15" s="50"/>
    </row>
    <row r="16" spans="1:18" ht="15.75" x14ac:dyDescent="0.25">
      <c r="A16" s="44" t="s">
        <v>47</v>
      </c>
      <c r="B16" s="44" t="s">
        <v>48</v>
      </c>
      <c r="C16" s="44">
        <v>1952</v>
      </c>
      <c r="D16" s="44" t="s">
        <v>38</v>
      </c>
      <c r="E16" s="45">
        <f>$I$1-Údaje[[#This Row],[Rok narodenia]]</f>
        <v>67</v>
      </c>
      <c r="F16" s="46">
        <f>Údaje[[#This Row],[Vek]]-Údaje[[#Totals],[Vek]]</f>
        <v>3.5135135135135158</v>
      </c>
      <c r="I16" s="50" t="s">
        <v>143</v>
      </c>
      <c r="J16" s="50"/>
      <c r="K16" s="50"/>
      <c r="L16" s="50"/>
      <c r="M16" s="50"/>
      <c r="N16" s="50"/>
      <c r="O16" s="50"/>
      <c r="P16" s="50"/>
      <c r="Q16" s="50"/>
      <c r="R16" s="50"/>
    </row>
    <row r="17" spans="1:18" ht="15.75" x14ac:dyDescent="0.25">
      <c r="A17" s="44" t="s">
        <v>63</v>
      </c>
      <c r="B17" s="44" t="s">
        <v>64</v>
      </c>
      <c r="C17" s="44">
        <v>1950</v>
      </c>
      <c r="D17" s="44" t="s">
        <v>5</v>
      </c>
      <c r="E17" s="45">
        <f>$I$1-Údaje[[#This Row],[Rok narodenia]]</f>
        <v>69</v>
      </c>
      <c r="F17" s="46">
        <f>Údaje[[#This Row],[Vek]]-Údaje[[#Totals],[Vek]]</f>
        <v>5.5135135135135158</v>
      </c>
      <c r="I17" s="50" t="s">
        <v>144</v>
      </c>
      <c r="J17" s="50"/>
      <c r="K17" s="50"/>
      <c r="L17" s="50"/>
      <c r="M17" s="50"/>
      <c r="N17" s="50"/>
      <c r="O17" s="50"/>
      <c r="P17" s="50"/>
      <c r="Q17" s="50"/>
      <c r="R17" s="50"/>
    </row>
    <row r="18" spans="1:18" ht="15.75" x14ac:dyDescent="0.25">
      <c r="A18" s="44" t="s">
        <v>54</v>
      </c>
      <c r="B18" s="44" t="s">
        <v>55</v>
      </c>
      <c r="C18" s="44">
        <v>1970</v>
      </c>
      <c r="D18" s="44" t="s">
        <v>56</v>
      </c>
      <c r="E18" s="45">
        <f>$I$1-Údaje[[#This Row],[Rok narodenia]]</f>
        <v>49</v>
      </c>
      <c r="F18" s="46">
        <f>Údaje[[#This Row],[Vek]]-Údaje[[#Totals],[Vek]]</f>
        <v>-14.486486486486484</v>
      </c>
      <c r="I18" s="50" t="s">
        <v>145</v>
      </c>
      <c r="J18" s="50"/>
      <c r="K18" s="50"/>
      <c r="L18" s="50"/>
      <c r="M18" s="50"/>
      <c r="N18" s="50"/>
      <c r="O18" s="50"/>
      <c r="P18" s="50"/>
      <c r="Q18" s="50"/>
      <c r="R18" s="50"/>
    </row>
    <row r="19" spans="1:18" ht="15.75" x14ac:dyDescent="0.25">
      <c r="A19" s="44" t="s">
        <v>34</v>
      </c>
      <c r="B19" s="44" t="s">
        <v>35</v>
      </c>
      <c r="C19" s="44">
        <v>1963</v>
      </c>
      <c r="D19" s="44" t="s">
        <v>5</v>
      </c>
      <c r="E19" s="45">
        <f>$I$1-Údaje[[#This Row],[Rok narodenia]]</f>
        <v>56</v>
      </c>
      <c r="F19" s="46">
        <f>Údaje[[#This Row],[Vek]]-Údaje[[#Totals],[Vek]]</f>
        <v>-7.4864864864864842</v>
      </c>
      <c r="I19" s="50" t="s">
        <v>146</v>
      </c>
      <c r="J19" s="50"/>
      <c r="K19" s="50"/>
      <c r="L19" s="50"/>
      <c r="M19" s="50"/>
      <c r="N19" s="50"/>
      <c r="O19" s="50"/>
      <c r="P19" s="50"/>
      <c r="Q19" s="50"/>
      <c r="R19" s="50"/>
    </row>
    <row r="20" spans="1:18" ht="15.75" x14ac:dyDescent="0.25">
      <c r="A20" s="44" t="s">
        <v>49</v>
      </c>
      <c r="B20" s="44" t="s">
        <v>50</v>
      </c>
      <c r="C20" s="44">
        <v>1959</v>
      </c>
      <c r="D20" s="44" t="s">
        <v>33</v>
      </c>
      <c r="E20" s="45">
        <f>$I$1-Údaje[[#This Row],[Rok narodenia]]</f>
        <v>60</v>
      </c>
      <c r="F20" s="46">
        <f>Údaje[[#This Row],[Vek]]-Údaje[[#Totals],[Vek]]</f>
        <v>-3.4864864864864842</v>
      </c>
      <c r="I20" s="50" t="s">
        <v>147</v>
      </c>
      <c r="J20" s="50"/>
      <c r="K20" s="50"/>
      <c r="L20" s="50"/>
      <c r="M20" s="50"/>
      <c r="N20" s="50"/>
      <c r="O20" s="50"/>
      <c r="P20" s="50"/>
      <c r="Q20" s="50"/>
      <c r="R20" s="50"/>
    </row>
    <row r="21" spans="1:18" ht="15.75" x14ac:dyDescent="0.25">
      <c r="A21" s="44" t="s">
        <v>21</v>
      </c>
      <c r="B21" s="44" t="s">
        <v>22</v>
      </c>
      <c r="C21" s="44">
        <v>1948</v>
      </c>
      <c r="D21" s="44" t="s">
        <v>23</v>
      </c>
      <c r="E21" s="45">
        <f>$I$1-Údaje[[#This Row],[Rok narodenia]]</f>
        <v>71</v>
      </c>
      <c r="F21" s="46">
        <f>Údaje[[#This Row],[Vek]]-Údaje[[#Totals],[Vek]]</f>
        <v>7.5135135135135158</v>
      </c>
      <c r="I21" s="50" t="s">
        <v>146</v>
      </c>
      <c r="J21" s="50"/>
      <c r="K21" s="50"/>
      <c r="L21" s="50"/>
      <c r="M21" s="50"/>
      <c r="N21" s="50"/>
      <c r="O21" s="50"/>
      <c r="P21" s="50"/>
      <c r="Q21" s="50"/>
      <c r="R21" s="50"/>
    </row>
    <row r="22" spans="1:18" ht="15.75" x14ac:dyDescent="0.25">
      <c r="A22" s="44" t="s">
        <v>41</v>
      </c>
      <c r="B22" s="44" t="s">
        <v>40</v>
      </c>
      <c r="C22" s="44">
        <v>1951</v>
      </c>
      <c r="D22" s="44" t="s">
        <v>5</v>
      </c>
      <c r="E22" s="45">
        <f>$I$1-Údaje[[#This Row],[Rok narodenia]]</f>
        <v>68</v>
      </c>
      <c r="F22" s="46">
        <f>Údaje[[#This Row],[Vek]]-Údaje[[#Totals],[Vek]]</f>
        <v>4.5135135135135158</v>
      </c>
      <c r="I22" s="50" t="s">
        <v>149</v>
      </c>
      <c r="J22" s="50"/>
      <c r="K22" s="50"/>
      <c r="L22" s="50"/>
      <c r="M22" s="50"/>
      <c r="N22" s="50"/>
      <c r="O22" s="50"/>
      <c r="P22" s="50"/>
      <c r="Q22" s="50"/>
      <c r="R22" s="50"/>
    </row>
    <row r="23" spans="1:18" ht="15.75" x14ac:dyDescent="0.25">
      <c r="A23" s="44" t="s">
        <v>75</v>
      </c>
      <c r="B23" s="44" t="s">
        <v>76</v>
      </c>
      <c r="C23" s="44">
        <v>1958</v>
      </c>
      <c r="D23" s="44" t="s">
        <v>20</v>
      </c>
      <c r="E23" s="45">
        <f>$I$1-Údaje[[#This Row],[Rok narodenia]]</f>
        <v>61</v>
      </c>
      <c r="F23" s="46">
        <f>Údaje[[#This Row],[Vek]]-Údaje[[#Totals],[Vek]]</f>
        <v>-2.4864864864864842</v>
      </c>
      <c r="I23" s="50" t="s">
        <v>150</v>
      </c>
      <c r="J23" s="50"/>
      <c r="K23" s="50"/>
      <c r="L23" s="50"/>
      <c r="M23" s="50"/>
      <c r="N23" s="50"/>
      <c r="O23" s="50"/>
      <c r="P23" s="50"/>
      <c r="Q23" s="50"/>
      <c r="R23" s="50"/>
    </row>
    <row r="24" spans="1:18" ht="15.75" x14ac:dyDescent="0.25">
      <c r="A24" s="44" t="s">
        <v>57</v>
      </c>
      <c r="B24" s="44" t="s">
        <v>58</v>
      </c>
      <c r="C24" s="44">
        <v>1954</v>
      </c>
      <c r="D24" s="44" t="s">
        <v>33</v>
      </c>
      <c r="E24" s="45">
        <f>$I$1-Údaje[[#This Row],[Rok narodenia]]</f>
        <v>65</v>
      </c>
      <c r="F24" s="46">
        <f>Údaje[[#This Row],[Vek]]-Údaje[[#Totals],[Vek]]</f>
        <v>1.5135135135135158</v>
      </c>
      <c r="I24" s="50" t="s">
        <v>151</v>
      </c>
      <c r="J24" s="50"/>
      <c r="K24" s="50"/>
      <c r="L24" s="50"/>
      <c r="M24" s="50"/>
      <c r="N24" s="50"/>
      <c r="O24" s="50"/>
      <c r="P24" s="50"/>
      <c r="Q24" s="50"/>
      <c r="R24" s="50"/>
    </row>
    <row r="25" spans="1:18" ht="15.75" x14ac:dyDescent="0.25">
      <c r="A25" s="44" t="s">
        <v>31</v>
      </c>
      <c r="B25" s="44" t="s">
        <v>32</v>
      </c>
      <c r="C25" s="44">
        <v>1960</v>
      </c>
      <c r="D25" s="44" t="s">
        <v>33</v>
      </c>
      <c r="E25" s="45">
        <f>$I$1-Údaje[[#This Row],[Rok narodenia]]</f>
        <v>59</v>
      </c>
      <c r="F25" s="46">
        <f>Údaje[[#This Row],[Vek]]-Údaje[[#Totals],[Vek]]</f>
        <v>-4.4864864864864842</v>
      </c>
      <c r="I25" s="50" t="s">
        <v>152</v>
      </c>
      <c r="J25" s="50"/>
      <c r="K25" s="50"/>
      <c r="L25" s="50"/>
      <c r="M25" s="50"/>
      <c r="N25" s="50"/>
      <c r="O25" s="50"/>
      <c r="P25" s="50"/>
      <c r="Q25" s="50"/>
      <c r="R25" s="50"/>
    </row>
    <row r="26" spans="1:18" ht="15.75" x14ac:dyDescent="0.25">
      <c r="A26" s="44" t="s">
        <v>42</v>
      </c>
      <c r="B26" s="44" t="s">
        <v>40</v>
      </c>
      <c r="C26" s="44">
        <v>1956</v>
      </c>
      <c r="D26" s="44" t="s">
        <v>33</v>
      </c>
      <c r="E26" s="45">
        <f>$I$1-Údaje[[#This Row],[Rok narodenia]]</f>
        <v>63</v>
      </c>
      <c r="F26" s="46">
        <f>Údaje[[#This Row],[Vek]]-Údaje[[#Totals],[Vek]]</f>
        <v>-0.48648648648648418</v>
      </c>
      <c r="I26" s="50" t="s">
        <v>146</v>
      </c>
      <c r="J26" s="50"/>
      <c r="K26" s="50"/>
      <c r="L26" s="50"/>
      <c r="M26" s="50"/>
      <c r="N26" s="50"/>
      <c r="O26" s="50"/>
      <c r="P26" s="50"/>
      <c r="Q26" s="50"/>
      <c r="R26" s="50"/>
    </row>
    <row r="27" spans="1:18" ht="15.75" x14ac:dyDescent="0.25">
      <c r="A27" s="44" t="s">
        <v>61</v>
      </c>
      <c r="B27" s="44" t="s">
        <v>60</v>
      </c>
      <c r="C27" s="44">
        <v>1948</v>
      </c>
      <c r="D27" s="44" t="s">
        <v>33</v>
      </c>
      <c r="E27" s="45">
        <f>$I$1-Údaje[[#This Row],[Rok narodenia]]</f>
        <v>71</v>
      </c>
      <c r="F27" s="46">
        <f>Údaje[[#This Row],[Vek]]-Údaje[[#Totals],[Vek]]</f>
        <v>7.5135135135135158</v>
      </c>
      <c r="I27" s="50" t="s">
        <v>156</v>
      </c>
      <c r="J27" s="50"/>
      <c r="K27" s="50"/>
      <c r="L27" s="50"/>
      <c r="M27" s="50"/>
      <c r="N27" s="50"/>
      <c r="O27" s="50"/>
      <c r="P27" s="50"/>
      <c r="Q27" s="50"/>
      <c r="R27" s="50"/>
    </row>
    <row r="28" spans="1:18" ht="15.75" x14ac:dyDescent="0.25">
      <c r="A28" s="44" t="s">
        <v>62</v>
      </c>
      <c r="B28" s="44" t="s">
        <v>60</v>
      </c>
      <c r="C28" s="44">
        <v>1954</v>
      </c>
      <c r="D28" s="44" t="s">
        <v>38</v>
      </c>
      <c r="E28" s="45">
        <f>$I$1-Údaje[[#This Row],[Rok narodenia]]</f>
        <v>65</v>
      </c>
      <c r="F28" s="46">
        <f>Údaje[[#This Row],[Vek]]-Údaje[[#Totals],[Vek]]</f>
        <v>1.5135135135135158</v>
      </c>
      <c r="I28" s="50" t="s">
        <v>157</v>
      </c>
      <c r="J28" s="50"/>
      <c r="K28" s="50"/>
      <c r="L28" s="50"/>
      <c r="M28" s="50"/>
      <c r="N28" s="50"/>
      <c r="O28" s="50"/>
      <c r="P28" s="50"/>
      <c r="Q28" s="50"/>
      <c r="R28" s="50"/>
    </row>
    <row r="29" spans="1:18" ht="15.75" x14ac:dyDescent="0.25">
      <c r="A29" s="44" t="s">
        <v>29</v>
      </c>
      <c r="B29" s="44" t="s">
        <v>30</v>
      </c>
      <c r="C29" s="44">
        <v>1958</v>
      </c>
      <c r="D29" s="44" t="s">
        <v>5</v>
      </c>
      <c r="E29" s="45">
        <f>$I$1-Údaje[[#This Row],[Rok narodenia]]</f>
        <v>61</v>
      </c>
      <c r="F29" s="46">
        <f>Údaje[[#This Row],[Vek]]-Údaje[[#Totals],[Vek]]</f>
        <v>-2.4864864864864842</v>
      </c>
      <c r="I29" s="50" t="s">
        <v>159</v>
      </c>
      <c r="J29" s="50"/>
      <c r="K29" s="50"/>
      <c r="L29" s="50"/>
      <c r="M29" s="50"/>
      <c r="N29" s="50"/>
      <c r="O29" s="50"/>
      <c r="P29" s="50"/>
      <c r="Q29" s="50"/>
      <c r="R29" s="50"/>
    </row>
    <row r="30" spans="1:18" ht="15.75" x14ac:dyDescent="0.25">
      <c r="A30" s="44" t="s">
        <v>15</v>
      </c>
      <c r="B30" s="44" t="s">
        <v>16</v>
      </c>
      <c r="C30" s="44">
        <v>1955</v>
      </c>
      <c r="D30" s="44" t="s">
        <v>17</v>
      </c>
      <c r="E30" s="45">
        <f>$I$1-Údaje[[#This Row],[Rok narodenia]]</f>
        <v>64</v>
      </c>
      <c r="F30" s="46">
        <f>Údaje[[#This Row],[Vek]]-Údaje[[#Totals],[Vek]]</f>
        <v>0.51351351351351582</v>
      </c>
      <c r="I30" s="50" t="s">
        <v>160</v>
      </c>
      <c r="J30" s="50"/>
      <c r="K30" s="50"/>
      <c r="L30" s="50"/>
      <c r="M30" s="50"/>
      <c r="N30" s="50"/>
      <c r="O30" s="50"/>
      <c r="P30" s="50"/>
      <c r="Q30" s="50"/>
      <c r="R30" s="50"/>
    </row>
    <row r="31" spans="1:18" ht="15.75" x14ac:dyDescent="0.25">
      <c r="A31" s="44" t="s">
        <v>43</v>
      </c>
      <c r="B31" s="44" t="s">
        <v>40</v>
      </c>
      <c r="C31" s="44">
        <v>1948</v>
      </c>
      <c r="D31" s="44" t="s">
        <v>23</v>
      </c>
      <c r="E31" s="45">
        <f>$I$1-Údaje[[#This Row],[Rok narodenia]]</f>
        <v>71</v>
      </c>
      <c r="F31" s="46">
        <f>Údaje[[#This Row],[Vek]]-Údaje[[#Totals],[Vek]]</f>
        <v>7.5135135135135158</v>
      </c>
      <c r="I31" s="50" t="s">
        <v>161</v>
      </c>
      <c r="J31" s="50"/>
      <c r="K31" s="50"/>
      <c r="L31" s="50"/>
      <c r="M31" s="50"/>
      <c r="N31" s="50"/>
      <c r="O31" s="50"/>
      <c r="P31" s="50"/>
      <c r="Q31" s="50"/>
      <c r="R31" s="50"/>
    </row>
    <row r="32" spans="1:18" ht="15.75" x14ac:dyDescent="0.25">
      <c r="A32" s="44" t="s">
        <v>44</v>
      </c>
      <c r="B32" s="44" t="s">
        <v>40</v>
      </c>
      <c r="C32" s="44">
        <v>1956</v>
      </c>
      <c r="D32" s="44" t="s">
        <v>5</v>
      </c>
      <c r="E32" s="45">
        <f>$I$1-Údaje[[#This Row],[Rok narodenia]]</f>
        <v>63</v>
      </c>
      <c r="F32" s="46">
        <f>Údaje[[#This Row],[Vek]]-Údaje[[#Totals],[Vek]]</f>
        <v>-0.48648648648648418</v>
      </c>
      <c r="I32" s="50" t="s">
        <v>162</v>
      </c>
      <c r="J32" s="50"/>
      <c r="K32" s="50"/>
      <c r="L32" s="50"/>
      <c r="M32" s="50"/>
      <c r="N32" s="50"/>
      <c r="O32" s="50"/>
      <c r="P32" s="50"/>
      <c r="Q32" s="50"/>
      <c r="R32" s="50"/>
    </row>
    <row r="33" spans="1:18" ht="15.75" x14ac:dyDescent="0.25">
      <c r="A33" s="44" t="s">
        <v>27</v>
      </c>
      <c r="B33" s="44" t="s">
        <v>25</v>
      </c>
      <c r="C33" s="44">
        <v>1957</v>
      </c>
      <c r="D33" s="44" t="s">
        <v>28</v>
      </c>
      <c r="E33" s="45">
        <f>$I$1-Údaje[[#This Row],[Rok narodenia]]</f>
        <v>62</v>
      </c>
      <c r="F33" s="46">
        <f>Údaje[[#This Row],[Vek]]-Údaje[[#Totals],[Vek]]</f>
        <v>-1.4864864864864842</v>
      </c>
      <c r="I33" s="50" t="s">
        <v>164</v>
      </c>
      <c r="J33" s="50"/>
      <c r="K33" s="50"/>
      <c r="L33" s="50"/>
      <c r="M33" s="50"/>
      <c r="N33" s="50"/>
      <c r="O33" s="50"/>
      <c r="P33" s="50"/>
      <c r="Q33" s="50"/>
      <c r="R33" s="50"/>
    </row>
    <row r="34" spans="1:18" ht="15.75" x14ac:dyDescent="0.25">
      <c r="A34" s="44" t="s">
        <v>65</v>
      </c>
      <c r="B34" s="44" t="s">
        <v>64</v>
      </c>
      <c r="C34" s="44">
        <v>1950</v>
      </c>
      <c r="D34" s="44" t="s">
        <v>5</v>
      </c>
      <c r="E34" s="45">
        <f>$I$1-Údaje[[#This Row],[Rok narodenia]]</f>
        <v>69</v>
      </c>
      <c r="F34" s="46">
        <f>Údaje[[#This Row],[Vek]]-Údaje[[#Totals],[Vek]]</f>
        <v>5.5135135135135158</v>
      </c>
      <c r="I34" s="50" t="s">
        <v>163</v>
      </c>
      <c r="J34" s="50"/>
      <c r="K34" s="50"/>
      <c r="L34" s="50"/>
      <c r="M34" s="50"/>
      <c r="N34" s="50"/>
      <c r="O34" s="50"/>
      <c r="P34" s="50"/>
      <c r="Q34" s="50"/>
      <c r="R34" s="50"/>
    </row>
    <row r="35" spans="1:18" x14ac:dyDescent="0.25">
      <c r="A35" s="44" t="s">
        <v>51</v>
      </c>
      <c r="B35" s="44" t="s">
        <v>52</v>
      </c>
      <c r="C35" s="44">
        <v>1958</v>
      </c>
      <c r="D35" s="44" t="s">
        <v>17</v>
      </c>
      <c r="E35" s="45">
        <f>$I$1-Údaje[[#This Row],[Rok narodenia]]</f>
        <v>61</v>
      </c>
      <c r="F35" s="46">
        <f>Údaje[[#This Row],[Vek]]-Údaje[[#Totals],[Vek]]</f>
        <v>-2.4864864864864842</v>
      </c>
    </row>
    <row r="36" spans="1:18" x14ac:dyDescent="0.25">
      <c r="A36" s="44" t="s">
        <v>11</v>
      </c>
      <c r="B36" s="44" t="s">
        <v>12</v>
      </c>
      <c r="C36" s="44">
        <v>1955</v>
      </c>
      <c r="D36" s="44" t="s">
        <v>5</v>
      </c>
      <c r="E36" s="45">
        <f>$I$1-Údaje[[#This Row],[Rok narodenia]]</f>
        <v>64</v>
      </c>
      <c r="F36" s="46">
        <f>Údaje[[#This Row],[Vek]]-Údaje[[#Totals],[Vek]]</f>
        <v>0.51351351351351582</v>
      </c>
    </row>
    <row r="37" spans="1:18" x14ac:dyDescent="0.25">
      <c r="A37" s="44" t="s">
        <v>66</v>
      </c>
      <c r="B37" s="44" t="s">
        <v>64</v>
      </c>
      <c r="C37" s="44">
        <v>1951</v>
      </c>
      <c r="D37" s="44" t="s">
        <v>5</v>
      </c>
      <c r="E37" s="45">
        <f>$I$1-Údaje[[#This Row],[Rok narodenia]]</f>
        <v>68</v>
      </c>
      <c r="F37" s="46">
        <f>Údaje[[#This Row],[Vek]]-Údaje[[#Totals],[Vek]]</f>
        <v>4.5135135135135158</v>
      </c>
    </row>
    <row r="38" spans="1:18" x14ac:dyDescent="0.25">
      <c r="A38" s="44" t="s">
        <v>6</v>
      </c>
      <c r="B38" s="44" t="s">
        <v>7</v>
      </c>
      <c r="C38" s="44">
        <v>1956</v>
      </c>
      <c r="D38" s="44" t="s">
        <v>5</v>
      </c>
      <c r="E38" s="45">
        <f>$I$1-Údaje[[#This Row],[Rok narodenia]]</f>
        <v>63</v>
      </c>
      <c r="F38" s="46">
        <f>Údaje[[#This Row],[Vek]]-Údaje[[#Totals],[Vek]]</f>
        <v>-0.48648648648648418</v>
      </c>
    </row>
    <row r="39" spans="1:18" x14ac:dyDescent="0.25">
      <c r="A39" s="47">
        <f>SUBTOTAL(103,Údaje[Priezvisko])</f>
        <v>37</v>
      </c>
      <c r="B39" s="47">
        <f>COUNTIF(Údaje[Meno],"Milan")</f>
        <v>3</v>
      </c>
      <c r="C39" s="47">
        <f>SUBTOTAL(105,Údaje[Rok narodenia])</f>
        <v>1948</v>
      </c>
      <c r="D39" s="47"/>
      <c r="E39" s="47">
        <f>SUBTOTAL(101,Údaje[Vek])</f>
        <v>63.486486486486484</v>
      </c>
      <c r="F39" s="48"/>
    </row>
    <row r="41" spans="1:18" x14ac:dyDescent="0.25">
      <c r="C41" s="26" t="s">
        <v>2</v>
      </c>
      <c r="D41" s="26" t="s">
        <v>129</v>
      </c>
    </row>
    <row r="42" spans="1:18" x14ac:dyDescent="0.25">
      <c r="C42" t="s">
        <v>148</v>
      </c>
      <c r="D42" t="s">
        <v>17</v>
      </c>
    </row>
    <row r="44" spans="1:18" x14ac:dyDescent="0.25">
      <c r="A44" s="25" t="s">
        <v>0</v>
      </c>
      <c r="B44" s="25" t="s">
        <v>1</v>
      </c>
      <c r="C44" s="25" t="s">
        <v>2</v>
      </c>
      <c r="D44" s="25" t="s">
        <v>129</v>
      </c>
      <c r="E44" s="25" t="s">
        <v>136</v>
      </c>
    </row>
    <row r="45" spans="1:18" x14ac:dyDescent="0.25">
      <c r="A45" s="22" t="s">
        <v>45</v>
      </c>
      <c r="B45" s="22" t="s">
        <v>46</v>
      </c>
      <c r="C45" s="22">
        <v>1960</v>
      </c>
      <c r="D45" s="22" t="s">
        <v>17</v>
      </c>
      <c r="E45" s="23">
        <v>51</v>
      </c>
    </row>
    <row r="46" spans="1:18" x14ac:dyDescent="0.25">
      <c r="A46" s="22" t="s">
        <v>69</v>
      </c>
      <c r="B46" s="22" t="s">
        <v>70</v>
      </c>
      <c r="C46" s="22">
        <v>1963</v>
      </c>
      <c r="D46" s="22" t="s">
        <v>17</v>
      </c>
      <c r="E46" s="23">
        <v>48</v>
      </c>
    </row>
    <row r="47" spans="1:18" x14ac:dyDescent="0.25">
      <c r="A47" s="22" t="s">
        <v>15</v>
      </c>
      <c r="B47" s="22" t="s">
        <v>16</v>
      </c>
      <c r="C47" s="22">
        <v>1955</v>
      </c>
      <c r="D47" s="22" t="s">
        <v>17</v>
      </c>
      <c r="E47" s="23">
        <v>56</v>
      </c>
    </row>
    <row r="48" spans="1:18" x14ac:dyDescent="0.25">
      <c r="A48" s="21" t="s">
        <v>51</v>
      </c>
      <c r="B48" s="21" t="s">
        <v>52</v>
      </c>
      <c r="C48" s="21">
        <v>1958</v>
      </c>
      <c r="D48" s="21" t="s">
        <v>17</v>
      </c>
      <c r="E48" s="23">
        <v>53</v>
      </c>
    </row>
    <row r="50" spans="1:5" x14ac:dyDescent="0.25">
      <c r="C50" s="26" t="s">
        <v>2</v>
      </c>
      <c r="D50" s="26" t="s">
        <v>129</v>
      </c>
    </row>
    <row r="51" spans="1:5" x14ac:dyDescent="0.25">
      <c r="C51" t="s">
        <v>153</v>
      </c>
    </row>
    <row r="52" spans="1:5" x14ac:dyDescent="0.25">
      <c r="D52" t="s">
        <v>5</v>
      </c>
    </row>
    <row r="54" spans="1:5" x14ac:dyDescent="0.25">
      <c r="A54" s="27" t="s">
        <v>0</v>
      </c>
      <c r="B54" s="26" t="s">
        <v>1</v>
      </c>
      <c r="C54" s="26" t="s">
        <v>2</v>
      </c>
      <c r="D54" s="26" t="s">
        <v>129</v>
      </c>
      <c r="E54" s="28" t="s">
        <v>136</v>
      </c>
    </row>
    <row r="55" spans="1:5" x14ac:dyDescent="0.25">
      <c r="A55" s="29" t="s">
        <v>59</v>
      </c>
      <c r="B55" s="21" t="s">
        <v>60</v>
      </c>
      <c r="C55" s="21">
        <v>1957</v>
      </c>
      <c r="D55" s="21" t="s">
        <v>33</v>
      </c>
      <c r="E55" s="30">
        <v>54</v>
      </c>
    </row>
    <row r="56" spans="1:5" x14ac:dyDescent="0.25">
      <c r="A56" s="31" t="s">
        <v>24</v>
      </c>
      <c r="B56" s="32" t="s">
        <v>25</v>
      </c>
      <c r="C56" s="32">
        <v>1952</v>
      </c>
      <c r="D56" s="32" t="s">
        <v>26</v>
      </c>
      <c r="E56" s="33">
        <v>59</v>
      </c>
    </row>
    <row r="57" spans="1:5" x14ac:dyDescent="0.25">
      <c r="A57" s="29" t="s">
        <v>13</v>
      </c>
      <c r="B57" s="21" t="s">
        <v>14</v>
      </c>
      <c r="C57" s="21">
        <v>1959</v>
      </c>
      <c r="D57" s="21" t="s">
        <v>5</v>
      </c>
      <c r="E57" s="30">
        <v>52</v>
      </c>
    </row>
    <row r="58" spans="1:5" x14ac:dyDescent="0.25">
      <c r="A58" s="34" t="s">
        <v>13</v>
      </c>
      <c r="B58" s="22" t="s">
        <v>53</v>
      </c>
      <c r="C58" s="22">
        <v>1960</v>
      </c>
      <c r="D58" s="22" t="s">
        <v>5</v>
      </c>
      <c r="E58" s="30">
        <v>51</v>
      </c>
    </row>
    <row r="59" spans="1:5" x14ac:dyDescent="0.25">
      <c r="A59" s="29" t="s">
        <v>18</v>
      </c>
      <c r="B59" s="21" t="s">
        <v>19</v>
      </c>
      <c r="C59" s="21">
        <v>1952</v>
      </c>
      <c r="D59" s="21" t="s">
        <v>20</v>
      </c>
      <c r="E59" s="30">
        <v>59</v>
      </c>
    </row>
    <row r="60" spans="1:5" x14ac:dyDescent="0.25">
      <c r="A60" s="29" t="s">
        <v>3</v>
      </c>
      <c r="B60" s="21" t="s">
        <v>4</v>
      </c>
      <c r="C60" s="21">
        <v>1953</v>
      </c>
      <c r="D60" s="21" t="s">
        <v>5</v>
      </c>
      <c r="E60" s="30">
        <v>58</v>
      </c>
    </row>
    <row r="61" spans="1:5" x14ac:dyDescent="0.25">
      <c r="A61" s="31" t="s">
        <v>71</v>
      </c>
      <c r="B61" s="32" t="s">
        <v>72</v>
      </c>
      <c r="C61" s="32">
        <v>1949</v>
      </c>
      <c r="D61" s="32" t="s">
        <v>5</v>
      </c>
      <c r="E61" s="33">
        <v>62</v>
      </c>
    </row>
    <row r="62" spans="1:5" x14ac:dyDescent="0.25">
      <c r="A62" s="34" t="s">
        <v>36</v>
      </c>
      <c r="B62" s="22" t="s">
        <v>37</v>
      </c>
      <c r="C62" s="22">
        <v>1957</v>
      </c>
      <c r="D62" s="22" t="s">
        <v>38</v>
      </c>
      <c r="E62" s="30">
        <v>54</v>
      </c>
    </row>
    <row r="63" spans="1:5" x14ac:dyDescent="0.25">
      <c r="A63" s="29" t="s">
        <v>73</v>
      </c>
      <c r="B63" s="21" t="s">
        <v>74</v>
      </c>
      <c r="C63" s="21">
        <v>1953</v>
      </c>
      <c r="D63" s="21" t="s">
        <v>10</v>
      </c>
      <c r="E63" s="30">
        <v>58</v>
      </c>
    </row>
    <row r="64" spans="1:5" x14ac:dyDescent="0.25">
      <c r="A64" s="31" t="s">
        <v>8</v>
      </c>
      <c r="B64" s="32" t="s">
        <v>9</v>
      </c>
      <c r="C64" s="32">
        <v>1950</v>
      </c>
      <c r="D64" s="32" t="s">
        <v>10</v>
      </c>
      <c r="E64" s="33">
        <v>61</v>
      </c>
    </row>
    <row r="65" spans="1:5" x14ac:dyDescent="0.25">
      <c r="A65" s="29" t="s">
        <v>47</v>
      </c>
      <c r="B65" s="21" t="s">
        <v>48</v>
      </c>
      <c r="C65" s="21">
        <v>1952</v>
      </c>
      <c r="D65" s="21" t="s">
        <v>38</v>
      </c>
      <c r="E65" s="30">
        <v>59</v>
      </c>
    </row>
    <row r="66" spans="1:5" x14ac:dyDescent="0.25">
      <c r="A66" s="34" t="s">
        <v>63</v>
      </c>
      <c r="B66" s="22" t="s">
        <v>64</v>
      </c>
      <c r="C66" s="22">
        <v>1950</v>
      </c>
      <c r="D66" s="22" t="s">
        <v>5</v>
      </c>
      <c r="E66" s="30">
        <v>61</v>
      </c>
    </row>
    <row r="67" spans="1:5" x14ac:dyDescent="0.25">
      <c r="A67" s="31" t="s">
        <v>34</v>
      </c>
      <c r="B67" s="32" t="s">
        <v>35</v>
      </c>
      <c r="C67" s="32">
        <v>1963</v>
      </c>
      <c r="D67" s="32" t="s">
        <v>5</v>
      </c>
      <c r="E67" s="33">
        <v>48</v>
      </c>
    </row>
    <row r="68" spans="1:5" x14ac:dyDescent="0.25">
      <c r="A68" s="34" t="s">
        <v>49</v>
      </c>
      <c r="B68" s="22" t="s">
        <v>50</v>
      </c>
      <c r="C68" s="22">
        <v>1959</v>
      </c>
      <c r="D68" s="22" t="s">
        <v>33</v>
      </c>
      <c r="E68" s="30">
        <v>52</v>
      </c>
    </row>
    <row r="69" spans="1:5" x14ac:dyDescent="0.25">
      <c r="A69" s="29" t="s">
        <v>21</v>
      </c>
      <c r="B69" s="21" t="s">
        <v>22</v>
      </c>
      <c r="C69" s="21">
        <v>1948</v>
      </c>
      <c r="D69" s="21" t="s">
        <v>23</v>
      </c>
      <c r="E69" s="30">
        <v>63</v>
      </c>
    </row>
    <row r="70" spans="1:5" x14ac:dyDescent="0.25">
      <c r="A70" s="34" t="s">
        <v>41</v>
      </c>
      <c r="B70" s="22" t="s">
        <v>40</v>
      </c>
      <c r="C70" s="22">
        <v>1951</v>
      </c>
      <c r="D70" s="22" t="s">
        <v>5</v>
      </c>
      <c r="E70" s="30">
        <v>60</v>
      </c>
    </row>
    <row r="71" spans="1:5" x14ac:dyDescent="0.25">
      <c r="A71" s="29" t="s">
        <v>75</v>
      </c>
      <c r="B71" s="21" t="s">
        <v>76</v>
      </c>
      <c r="C71" s="21">
        <v>1958</v>
      </c>
      <c r="D71" s="21" t="s">
        <v>20</v>
      </c>
      <c r="E71" s="30">
        <v>53</v>
      </c>
    </row>
    <row r="72" spans="1:5" x14ac:dyDescent="0.25">
      <c r="A72" s="34" t="s">
        <v>57</v>
      </c>
      <c r="B72" s="22" t="s">
        <v>58</v>
      </c>
      <c r="C72" s="22">
        <v>1954</v>
      </c>
      <c r="D72" s="22" t="s">
        <v>33</v>
      </c>
      <c r="E72" s="30">
        <v>57</v>
      </c>
    </row>
    <row r="73" spans="1:5" x14ac:dyDescent="0.25">
      <c r="A73" s="31" t="s">
        <v>42</v>
      </c>
      <c r="B73" s="32" t="s">
        <v>40</v>
      </c>
      <c r="C73" s="32">
        <v>1956</v>
      </c>
      <c r="D73" s="32" t="s">
        <v>33</v>
      </c>
      <c r="E73" s="33">
        <v>55</v>
      </c>
    </row>
    <row r="74" spans="1:5" x14ac:dyDescent="0.25">
      <c r="A74" s="34" t="s">
        <v>61</v>
      </c>
      <c r="B74" s="22" t="s">
        <v>60</v>
      </c>
      <c r="C74" s="22">
        <v>1948</v>
      </c>
      <c r="D74" s="22" t="s">
        <v>33</v>
      </c>
      <c r="E74" s="30">
        <v>63</v>
      </c>
    </row>
    <row r="75" spans="1:5" x14ac:dyDescent="0.25">
      <c r="A75" s="29" t="s">
        <v>62</v>
      </c>
      <c r="B75" s="21" t="s">
        <v>60</v>
      </c>
      <c r="C75" s="21">
        <v>1954</v>
      </c>
      <c r="D75" s="21" t="s">
        <v>38</v>
      </c>
      <c r="E75" s="30">
        <v>57</v>
      </c>
    </row>
    <row r="76" spans="1:5" x14ac:dyDescent="0.25">
      <c r="A76" s="29" t="s">
        <v>29</v>
      </c>
      <c r="B76" s="21" t="s">
        <v>30</v>
      </c>
      <c r="C76" s="21">
        <v>1958</v>
      </c>
      <c r="D76" s="21" t="s">
        <v>5</v>
      </c>
      <c r="E76" s="30">
        <v>53</v>
      </c>
    </row>
    <row r="77" spans="1:5" x14ac:dyDescent="0.25">
      <c r="A77" s="29" t="s">
        <v>15</v>
      </c>
      <c r="B77" s="21" t="s">
        <v>16</v>
      </c>
      <c r="C77" s="21">
        <v>1955</v>
      </c>
      <c r="D77" s="21" t="s">
        <v>17</v>
      </c>
      <c r="E77" s="30">
        <v>56</v>
      </c>
    </row>
    <row r="78" spans="1:5" x14ac:dyDescent="0.25">
      <c r="A78" s="34" t="s">
        <v>43</v>
      </c>
      <c r="B78" s="22" t="s">
        <v>40</v>
      </c>
      <c r="C78" s="22">
        <v>1948</v>
      </c>
      <c r="D78" s="22" t="s">
        <v>23</v>
      </c>
      <c r="E78" s="30">
        <v>63</v>
      </c>
    </row>
    <row r="79" spans="1:5" x14ac:dyDescent="0.25">
      <c r="A79" s="29" t="s">
        <v>44</v>
      </c>
      <c r="B79" s="21" t="s">
        <v>40</v>
      </c>
      <c r="C79" s="21">
        <v>1956</v>
      </c>
      <c r="D79" s="21" t="s">
        <v>5</v>
      </c>
      <c r="E79" s="30">
        <v>55</v>
      </c>
    </row>
    <row r="80" spans="1:5" x14ac:dyDescent="0.25">
      <c r="A80" s="34" t="s">
        <v>27</v>
      </c>
      <c r="B80" s="22" t="s">
        <v>25</v>
      </c>
      <c r="C80" s="22">
        <v>1957</v>
      </c>
      <c r="D80" s="22" t="s">
        <v>28</v>
      </c>
      <c r="E80" s="30">
        <v>54</v>
      </c>
    </row>
    <row r="81" spans="1:5" x14ac:dyDescent="0.25">
      <c r="A81" s="29" t="s">
        <v>65</v>
      </c>
      <c r="B81" s="21" t="s">
        <v>64</v>
      </c>
      <c r="C81" s="21">
        <v>1950</v>
      </c>
      <c r="D81" s="21" t="s">
        <v>5</v>
      </c>
      <c r="E81" s="30">
        <v>61</v>
      </c>
    </row>
    <row r="82" spans="1:5" x14ac:dyDescent="0.25">
      <c r="A82" s="29" t="s">
        <v>51</v>
      </c>
      <c r="B82" s="21" t="s">
        <v>52</v>
      </c>
      <c r="C82" s="21">
        <v>1958</v>
      </c>
      <c r="D82" s="21" t="s">
        <v>17</v>
      </c>
      <c r="E82" s="30">
        <v>53</v>
      </c>
    </row>
    <row r="83" spans="1:5" x14ac:dyDescent="0.25">
      <c r="A83" s="29" t="s">
        <v>11</v>
      </c>
      <c r="B83" s="21" t="s">
        <v>12</v>
      </c>
      <c r="C83" s="21">
        <v>1955</v>
      </c>
      <c r="D83" s="21" t="s">
        <v>5</v>
      </c>
      <c r="E83" s="30">
        <v>56</v>
      </c>
    </row>
    <row r="84" spans="1:5" x14ac:dyDescent="0.25">
      <c r="A84" s="34" t="s">
        <v>66</v>
      </c>
      <c r="B84" s="22" t="s">
        <v>64</v>
      </c>
      <c r="C84" s="22">
        <v>1951</v>
      </c>
      <c r="D84" s="22" t="s">
        <v>5</v>
      </c>
      <c r="E84" s="30">
        <v>60</v>
      </c>
    </row>
    <row r="85" spans="1:5" ht="15.75" thickBot="1" x14ac:dyDescent="0.3">
      <c r="A85" s="35" t="s">
        <v>6</v>
      </c>
      <c r="B85" s="36" t="s">
        <v>7</v>
      </c>
      <c r="C85" s="36">
        <v>1956</v>
      </c>
      <c r="D85" s="36" t="s">
        <v>5</v>
      </c>
      <c r="E85" s="37">
        <v>55</v>
      </c>
    </row>
    <row r="86" spans="1:5" ht="15.75" thickTop="1" x14ac:dyDescent="0.25">
      <c r="A86" s="38">
        <v>31</v>
      </c>
      <c r="B86" s="39">
        <v>3</v>
      </c>
      <c r="C86" s="39">
        <v>1948</v>
      </c>
      <c r="D86" s="39"/>
      <c r="E86" s="40">
        <v>56.838709677419352</v>
      </c>
    </row>
    <row r="88" spans="1:5" x14ac:dyDescent="0.25">
      <c r="C88" s="25" t="s">
        <v>129</v>
      </c>
      <c r="D88" s="26" t="s">
        <v>2</v>
      </c>
    </row>
    <row r="89" spans="1:5" x14ac:dyDescent="0.25">
      <c r="C89" t="s">
        <v>17</v>
      </c>
      <c r="D89" t="s">
        <v>155</v>
      </c>
    </row>
    <row r="90" spans="1:5" x14ac:dyDescent="0.25">
      <c r="C90" t="s">
        <v>5</v>
      </c>
      <c r="D90" t="s">
        <v>155</v>
      </c>
    </row>
    <row r="91" spans="1:5" x14ac:dyDescent="0.25">
      <c r="A91" s="25" t="s">
        <v>0</v>
      </c>
      <c r="B91" s="25" t="s">
        <v>1</v>
      </c>
      <c r="C91" s="25" t="s">
        <v>2</v>
      </c>
      <c r="D91" s="25" t="s">
        <v>129</v>
      </c>
      <c r="E91" s="25" t="s">
        <v>136</v>
      </c>
    </row>
    <row r="92" spans="1:5" x14ac:dyDescent="0.25">
      <c r="A92" s="22" t="s">
        <v>45</v>
      </c>
      <c r="B92" s="22" t="s">
        <v>46</v>
      </c>
      <c r="C92" s="22">
        <v>1960</v>
      </c>
      <c r="D92" s="22" t="s">
        <v>17</v>
      </c>
      <c r="E92" s="23">
        <v>51</v>
      </c>
    </row>
    <row r="93" spans="1:5" x14ac:dyDescent="0.25">
      <c r="A93" s="21" t="s">
        <v>13</v>
      </c>
      <c r="B93" s="21" t="s">
        <v>14</v>
      </c>
      <c r="C93" s="21">
        <v>1959</v>
      </c>
      <c r="D93" s="21" t="s">
        <v>5</v>
      </c>
      <c r="E93" s="23">
        <v>52</v>
      </c>
    </row>
    <row r="94" spans="1:5" x14ac:dyDescent="0.25">
      <c r="A94" s="22" t="s">
        <v>13</v>
      </c>
      <c r="B94" s="22" t="s">
        <v>53</v>
      </c>
      <c r="C94" s="22">
        <v>1960</v>
      </c>
      <c r="D94" s="22" t="s">
        <v>5</v>
      </c>
      <c r="E94" s="23">
        <v>51</v>
      </c>
    </row>
    <row r="95" spans="1:5" x14ac:dyDescent="0.25">
      <c r="A95" s="22" t="s">
        <v>69</v>
      </c>
      <c r="B95" s="22" t="s">
        <v>70</v>
      </c>
      <c r="C95" s="22">
        <v>1963</v>
      </c>
      <c r="D95" s="22" t="s">
        <v>17</v>
      </c>
      <c r="E95" s="23">
        <v>48</v>
      </c>
    </row>
    <row r="96" spans="1:5" x14ac:dyDescent="0.25">
      <c r="A96" s="21" t="s">
        <v>34</v>
      </c>
      <c r="B96" s="21" t="s">
        <v>35</v>
      </c>
      <c r="C96" s="21">
        <v>1963</v>
      </c>
      <c r="D96" s="21" t="s">
        <v>5</v>
      </c>
      <c r="E96" s="23">
        <v>48</v>
      </c>
    </row>
    <row r="97" spans="1:5" x14ac:dyDescent="0.25">
      <c r="A97" s="21" t="s">
        <v>29</v>
      </c>
      <c r="B97" s="21" t="s">
        <v>30</v>
      </c>
      <c r="C97" s="21">
        <v>1958</v>
      </c>
      <c r="D97" s="21" t="s">
        <v>5</v>
      </c>
      <c r="E97" s="23">
        <v>53</v>
      </c>
    </row>
    <row r="98" spans="1:5" x14ac:dyDescent="0.25">
      <c r="A98" s="21" t="s">
        <v>44</v>
      </c>
      <c r="B98" s="21" t="s">
        <v>40</v>
      </c>
      <c r="C98" s="21">
        <v>1956</v>
      </c>
      <c r="D98" s="21" t="s">
        <v>5</v>
      </c>
      <c r="E98" s="23">
        <v>55</v>
      </c>
    </row>
    <row r="99" spans="1:5" x14ac:dyDescent="0.25">
      <c r="A99" s="21" t="s">
        <v>51</v>
      </c>
      <c r="B99" s="21" t="s">
        <v>52</v>
      </c>
      <c r="C99" s="21">
        <v>1958</v>
      </c>
      <c r="D99" s="21" t="s">
        <v>17</v>
      </c>
      <c r="E99" s="23">
        <v>53</v>
      </c>
    </row>
    <row r="100" spans="1:5" x14ac:dyDescent="0.25">
      <c r="A100" s="24" t="s">
        <v>6</v>
      </c>
      <c r="B100" s="24" t="s">
        <v>7</v>
      </c>
      <c r="C100" s="24">
        <v>1956</v>
      </c>
      <c r="D100" s="24" t="s">
        <v>5</v>
      </c>
      <c r="E100" s="23">
        <v>55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4"/>
  <sheetViews>
    <sheetView workbookViewId="0">
      <selection activeCell="I13" sqref="I13"/>
    </sheetView>
  </sheetViews>
  <sheetFormatPr defaultRowHeight="15" outlineLevelRow="2" x14ac:dyDescent="0.25"/>
  <cols>
    <col min="1" max="1" width="17.7109375" bestFit="1" customWidth="1"/>
    <col min="2" max="2" width="10.5703125" bestFit="1" customWidth="1"/>
    <col min="3" max="3" width="11.5703125" bestFit="1" customWidth="1"/>
    <col min="4" max="4" width="6.140625" customWidth="1"/>
    <col min="5" max="5" width="8.140625" bestFit="1" customWidth="1"/>
    <col min="6" max="6" width="9.85546875" bestFit="1" customWidth="1"/>
    <col min="7" max="7" width="8.140625" bestFit="1" customWidth="1"/>
    <col min="8" max="8" width="9" bestFit="1" customWidth="1"/>
    <col min="9" max="9" width="19.5703125" customWidth="1"/>
    <col min="10" max="10" width="16.85546875" customWidth="1"/>
    <col min="11" max="11" width="15" customWidth="1"/>
    <col min="12" max="12" width="13.28515625" customWidth="1"/>
    <col min="13" max="13" width="18.85546875" customWidth="1"/>
    <col min="14" max="14" width="17.5703125" customWidth="1"/>
    <col min="15" max="15" width="12.85546875" customWidth="1"/>
  </cols>
  <sheetData>
    <row r="1" spans="1:18" ht="16.5" thickBot="1" x14ac:dyDescent="0.3">
      <c r="A1" s="1" t="s">
        <v>77</v>
      </c>
      <c r="B1" s="2" t="s">
        <v>78</v>
      </c>
      <c r="C1" s="3" t="s">
        <v>79</v>
      </c>
      <c r="D1" s="4" t="s">
        <v>80</v>
      </c>
      <c r="E1" s="5" t="s">
        <v>81</v>
      </c>
      <c r="F1" s="6" t="s">
        <v>82</v>
      </c>
      <c r="G1" s="7" t="s">
        <v>83</v>
      </c>
      <c r="H1" s="8" t="s">
        <v>84</v>
      </c>
      <c r="J1" s="52" t="s">
        <v>121</v>
      </c>
      <c r="K1" s="52"/>
      <c r="L1" s="52"/>
      <c r="M1" s="52"/>
      <c r="N1" s="52"/>
      <c r="O1" s="52"/>
      <c r="P1" s="52"/>
      <c r="Q1" s="54"/>
      <c r="R1" s="54"/>
    </row>
    <row r="2" spans="1:18" ht="15.75" outlineLevel="2" x14ac:dyDescent="0.25">
      <c r="A2" s="9" t="s">
        <v>85</v>
      </c>
      <c r="B2" s="10">
        <v>2</v>
      </c>
      <c r="C2" s="10">
        <v>4</v>
      </c>
      <c r="D2" s="10">
        <v>4</v>
      </c>
      <c r="E2" s="10">
        <v>4</v>
      </c>
      <c r="F2" s="11">
        <v>3</v>
      </c>
      <c r="G2">
        <f t="shared" ref="G2:G16" si="0">AVERAGE(B2:F2)</f>
        <v>3.4</v>
      </c>
      <c r="H2" t="str">
        <f t="shared" ref="H2:H16" si="1">IF(G2&gt;2.5,"neprijatý","prijatý")</f>
        <v>neprijatý</v>
      </c>
      <c r="J2" s="52" t="s">
        <v>122</v>
      </c>
      <c r="K2" s="52"/>
      <c r="L2" s="52"/>
      <c r="M2" s="52"/>
      <c r="N2" s="52"/>
      <c r="O2" s="52"/>
      <c r="P2" s="52"/>
      <c r="Q2" s="54"/>
      <c r="R2" s="54"/>
    </row>
    <row r="3" spans="1:18" ht="15.75" outlineLevel="2" x14ac:dyDescent="0.25">
      <c r="A3" s="12" t="s">
        <v>86</v>
      </c>
      <c r="B3" s="13">
        <v>4</v>
      </c>
      <c r="C3" s="13">
        <v>2</v>
      </c>
      <c r="D3" s="13">
        <v>2</v>
      </c>
      <c r="E3" s="13">
        <v>2</v>
      </c>
      <c r="F3" s="14">
        <v>4</v>
      </c>
      <c r="G3">
        <f t="shared" si="0"/>
        <v>2.8</v>
      </c>
      <c r="H3" t="str">
        <f t="shared" si="1"/>
        <v>neprijatý</v>
      </c>
      <c r="J3" s="52" t="s">
        <v>123</v>
      </c>
      <c r="K3" s="52"/>
      <c r="L3" s="52"/>
      <c r="M3" s="52"/>
      <c r="N3" s="52"/>
      <c r="O3" s="52"/>
      <c r="P3" s="52"/>
      <c r="Q3" s="54"/>
      <c r="R3" s="54"/>
    </row>
    <row r="4" spans="1:18" ht="15.75" outlineLevel="2" x14ac:dyDescent="0.25">
      <c r="A4" s="15" t="s">
        <v>88</v>
      </c>
      <c r="B4" s="13">
        <v>2</v>
      </c>
      <c r="C4" s="13">
        <v>4</v>
      </c>
      <c r="D4" s="13">
        <v>4</v>
      </c>
      <c r="E4" s="13">
        <v>4</v>
      </c>
      <c r="F4" s="14">
        <v>3</v>
      </c>
      <c r="G4">
        <f t="shared" si="0"/>
        <v>3.4</v>
      </c>
      <c r="H4" t="str">
        <f t="shared" si="1"/>
        <v>neprijatý</v>
      </c>
      <c r="J4" s="53" t="s">
        <v>124</v>
      </c>
      <c r="K4" s="54"/>
      <c r="L4" s="54"/>
      <c r="M4" s="54"/>
      <c r="N4" s="54"/>
      <c r="O4" s="54"/>
      <c r="P4" s="54"/>
      <c r="Q4" s="54"/>
      <c r="R4" s="54"/>
    </row>
    <row r="5" spans="1:18" ht="15.75" outlineLevel="2" x14ac:dyDescent="0.25">
      <c r="A5" s="15" t="s">
        <v>91</v>
      </c>
      <c r="B5" s="13">
        <v>4</v>
      </c>
      <c r="C5" s="13">
        <v>2</v>
      </c>
      <c r="D5" s="13">
        <v>2</v>
      </c>
      <c r="E5" s="13">
        <v>2</v>
      </c>
      <c r="F5" s="14">
        <v>4</v>
      </c>
      <c r="G5">
        <f t="shared" si="0"/>
        <v>2.8</v>
      </c>
      <c r="H5" t="str">
        <f t="shared" si="1"/>
        <v>neprijatý</v>
      </c>
      <c r="J5" s="53" t="s">
        <v>125</v>
      </c>
      <c r="K5" s="54"/>
      <c r="L5" s="54"/>
      <c r="M5" s="54"/>
      <c r="N5" s="54"/>
      <c r="O5" s="54"/>
      <c r="P5" s="54"/>
      <c r="Q5" s="54"/>
      <c r="R5" s="54"/>
    </row>
    <row r="6" spans="1:18" ht="15.75" outlineLevel="2" x14ac:dyDescent="0.25">
      <c r="A6" s="15" t="s">
        <v>92</v>
      </c>
      <c r="B6" s="13">
        <v>1</v>
      </c>
      <c r="C6" s="13">
        <v>4</v>
      </c>
      <c r="D6" s="13">
        <v>4</v>
      </c>
      <c r="E6" s="13">
        <v>1</v>
      </c>
      <c r="F6" s="14">
        <v>3</v>
      </c>
      <c r="G6">
        <f t="shared" si="0"/>
        <v>2.6</v>
      </c>
      <c r="H6" t="str">
        <f t="shared" si="1"/>
        <v>neprijatý</v>
      </c>
      <c r="J6" s="53" t="s">
        <v>126</v>
      </c>
      <c r="K6" s="54"/>
      <c r="L6" s="54"/>
      <c r="M6" s="54"/>
      <c r="N6" s="54"/>
      <c r="O6" s="54"/>
      <c r="P6" s="54"/>
      <c r="Q6" s="54"/>
      <c r="R6" s="54"/>
    </row>
    <row r="7" spans="1:18" ht="15.75" outlineLevel="2" x14ac:dyDescent="0.25">
      <c r="A7" s="15" t="s">
        <v>95</v>
      </c>
      <c r="B7" s="13">
        <v>2</v>
      </c>
      <c r="C7" s="13">
        <v>3</v>
      </c>
      <c r="D7" s="13">
        <v>4</v>
      </c>
      <c r="E7" s="13">
        <v>4</v>
      </c>
      <c r="F7" s="14">
        <v>2</v>
      </c>
      <c r="G7">
        <f t="shared" si="0"/>
        <v>3</v>
      </c>
      <c r="H7" t="str">
        <f t="shared" si="1"/>
        <v>neprijatý</v>
      </c>
      <c r="J7" s="53" t="s">
        <v>127</v>
      </c>
      <c r="K7" s="54"/>
      <c r="L7" s="54"/>
      <c r="M7" s="54"/>
      <c r="N7" s="54"/>
      <c r="O7" s="54"/>
      <c r="P7" s="54"/>
      <c r="Q7" s="54"/>
      <c r="R7" s="54"/>
    </row>
    <row r="8" spans="1:18" ht="15.75" outlineLevel="2" x14ac:dyDescent="0.25">
      <c r="A8" s="15" t="s">
        <v>96</v>
      </c>
      <c r="B8" s="13">
        <v>3</v>
      </c>
      <c r="C8" s="13">
        <v>1</v>
      </c>
      <c r="D8" s="13">
        <v>4</v>
      </c>
      <c r="E8" s="13">
        <v>1</v>
      </c>
      <c r="F8" s="14">
        <v>4</v>
      </c>
      <c r="G8">
        <f t="shared" si="0"/>
        <v>2.6</v>
      </c>
      <c r="H8" t="str">
        <f t="shared" si="1"/>
        <v>neprijatý</v>
      </c>
      <c r="J8" s="53" t="s">
        <v>128</v>
      </c>
      <c r="K8" s="54"/>
      <c r="L8" s="54"/>
      <c r="M8" s="54"/>
      <c r="N8" s="54"/>
      <c r="O8" s="54"/>
      <c r="P8" s="54"/>
      <c r="Q8" s="54"/>
      <c r="R8" s="54"/>
    </row>
    <row r="9" spans="1:18" ht="15.75" outlineLevel="2" x14ac:dyDescent="0.25">
      <c r="A9" s="12" t="s">
        <v>98</v>
      </c>
      <c r="B9" s="13">
        <v>3</v>
      </c>
      <c r="C9" s="13">
        <v>2</v>
      </c>
      <c r="D9" s="13">
        <v>2</v>
      </c>
      <c r="E9" s="13">
        <v>4</v>
      </c>
      <c r="F9" s="14">
        <v>2</v>
      </c>
      <c r="G9">
        <f t="shared" si="0"/>
        <v>2.6</v>
      </c>
      <c r="H9" t="str">
        <f t="shared" si="1"/>
        <v>neprijatý</v>
      </c>
      <c r="J9" s="54" t="s">
        <v>170</v>
      </c>
      <c r="K9" s="54"/>
      <c r="L9" s="54"/>
      <c r="M9" s="54"/>
      <c r="N9" s="54"/>
      <c r="O9" s="54"/>
      <c r="P9" s="54"/>
      <c r="Q9" s="54"/>
      <c r="R9" s="54"/>
    </row>
    <row r="10" spans="1:18" ht="15.75" outlineLevel="2" x14ac:dyDescent="0.25">
      <c r="A10" s="15" t="s">
        <v>99</v>
      </c>
      <c r="B10" s="13">
        <v>4</v>
      </c>
      <c r="C10" s="13">
        <v>3</v>
      </c>
      <c r="D10" s="13">
        <v>1</v>
      </c>
      <c r="E10" s="13">
        <v>3</v>
      </c>
      <c r="F10" s="14">
        <v>3</v>
      </c>
      <c r="G10">
        <f t="shared" si="0"/>
        <v>2.8</v>
      </c>
      <c r="H10" t="str">
        <f t="shared" si="1"/>
        <v>neprijatý</v>
      </c>
      <c r="J10" s="54" t="s">
        <v>169</v>
      </c>
      <c r="K10" s="54"/>
      <c r="L10" s="54"/>
      <c r="M10" s="54"/>
      <c r="N10" s="54"/>
      <c r="O10" s="54"/>
      <c r="P10" s="54"/>
      <c r="Q10" s="54"/>
      <c r="R10" s="54"/>
    </row>
    <row r="11" spans="1:18" ht="15.75" outlineLevel="2" x14ac:dyDescent="0.25">
      <c r="A11" s="12" t="s">
        <v>101</v>
      </c>
      <c r="B11" s="13">
        <v>4</v>
      </c>
      <c r="C11" s="13">
        <v>1</v>
      </c>
      <c r="D11" s="13">
        <v>2</v>
      </c>
      <c r="E11" s="13">
        <v>3</v>
      </c>
      <c r="F11" s="14">
        <v>4</v>
      </c>
      <c r="G11">
        <f t="shared" si="0"/>
        <v>2.8</v>
      </c>
      <c r="H11" t="str">
        <f t="shared" si="1"/>
        <v>neprijatý</v>
      </c>
    </row>
    <row r="12" spans="1:18" ht="15.75" outlineLevel="2" x14ac:dyDescent="0.25">
      <c r="A12" s="15" t="s">
        <v>105</v>
      </c>
      <c r="B12" s="13">
        <v>3</v>
      </c>
      <c r="C12" s="13">
        <v>3</v>
      </c>
      <c r="D12" s="13">
        <v>3</v>
      </c>
      <c r="E12" s="13">
        <v>3</v>
      </c>
      <c r="F12" s="14">
        <v>1</v>
      </c>
      <c r="G12">
        <f t="shared" si="0"/>
        <v>2.6</v>
      </c>
      <c r="H12" t="str">
        <f t="shared" si="1"/>
        <v>neprijatý</v>
      </c>
    </row>
    <row r="13" spans="1:18" ht="15.75" outlineLevel="2" x14ac:dyDescent="0.25">
      <c r="A13" s="12" t="s">
        <v>107</v>
      </c>
      <c r="B13" s="13">
        <v>3</v>
      </c>
      <c r="C13" s="13">
        <v>3</v>
      </c>
      <c r="D13" s="13">
        <v>3</v>
      </c>
      <c r="E13" s="13">
        <v>3</v>
      </c>
      <c r="F13" s="14">
        <v>1</v>
      </c>
      <c r="G13">
        <f t="shared" si="0"/>
        <v>2.6</v>
      </c>
      <c r="H13" t="str">
        <f t="shared" si="1"/>
        <v>neprijatý</v>
      </c>
      <c r="I13" s="16"/>
      <c r="J13" s="17"/>
      <c r="K13" s="17"/>
      <c r="L13" s="17"/>
      <c r="M13" s="17"/>
      <c r="N13" s="17"/>
      <c r="O13" s="17"/>
    </row>
    <row r="14" spans="1:18" ht="15.75" outlineLevel="2" x14ac:dyDescent="0.25">
      <c r="A14" s="15" t="s">
        <v>115</v>
      </c>
      <c r="B14" s="13">
        <v>4</v>
      </c>
      <c r="C14" s="13">
        <v>1</v>
      </c>
      <c r="D14" s="13">
        <v>2</v>
      </c>
      <c r="E14" s="13">
        <v>3</v>
      </c>
      <c r="F14" s="14">
        <v>4</v>
      </c>
      <c r="G14">
        <f t="shared" si="0"/>
        <v>2.8</v>
      </c>
      <c r="H14" t="str">
        <f t="shared" si="1"/>
        <v>neprijatý</v>
      </c>
      <c r="I14" s="16"/>
      <c r="J14" s="17"/>
      <c r="K14" s="17"/>
      <c r="L14" s="17"/>
      <c r="M14" s="17"/>
      <c r="N14" s="17"/>
      <c r="O14" s="17"/>
    </row>
    <row r="15" spans="1:18" ht="15.75" outlineLevel="2" x14ac:dyDescent="0.25">
      <c r="A15" s="12" t="s">
        <v>116</v>
      </c>
      <c r="B15" s="13">
        <v>1</v>
      </c>
      <c r="C15" s="13">
        <v>4</v>
      </c>
      <c r="D15" s="13">
        <v>4</v>
      </c>
      <c r="E15" s="13">
        <v>1</v>
      </c>
      <c r="F15" s="14">
        <v>3</v>
      </c>
      <c r="G15">
        <f t="shared" si="0"/>
        <v>2.6</v>
      </c>
      <c r="H15" t="str">
        <f t="shared" si="1"/>
        <v>neprijatý</v>
      </c>
    </row>
    <row r="16" spans="1:18" ht="15.75" outlineLevel="2" x14ac:dyDescent="0.25">
      <c r="A16" s="15" t="s">
        <v>118</v>
      </c>
      <c r="B16" s="13">
        <v>3</v>
      </c>
      <c r="C16" s="13">
        <v>2</v>
      </c>
      <c r="D16" s="13">
        <v>2</v>
      </c>
      <c r="E16" s="13">
        <v>4</v>
      </c>
      <c r="F16" s="14">
        <v>2</v>
      </c>
      <c r="G16">
        <f t="shared" si="0"/>
        <v>2.6</v>
      </c>
      <c r="H16" t="str">
        <f t="shared" si="1"/>
        <v>neprijatý</v>
      </c>
    </row>
    <row r="17" spans="1:15" ht="15.75" outlineLevel="1" x14ac:dyDescent="0.25">
      <c r="A17" s="15"/>
      <c r="B17" s="13"/>
      <c r="C17" s="13"/>
      <c r="D17" s="13"/>
      <c r="E17" s="13"/>
      <c r="F17" s="14"/>
      <c r="G17">
        <f>SUBTOTAL(1,G2:G16)</f>
        <v>2.8000000000000003</v>
      </c>
      <c r="H17" s="55" t="s">
        <v>166</v>
      </c>
    </row>
    <row r="18" spans="1:15" ht="15.75" outlineLevel="2" x14ac:dyDescent="0.25">
      <c r="A18" s="15" t="s">
        <v>87</v>
      </c>
      <c r="B18" s="13">
        <v>3</v>
      </c>
      <c r="C18" s="13">
        <v>4</v>
      </c>
      <c r="D18" s="13">
        <v>1</v>
      </c>
      <c r="E18" s="13">
        <v>2</v>
      </c>
      <c r="F18" s="14">
        <v>2</v>
      </c>
      <c r="G18">
        <f t="shared" ref="G18:G38" si="2">AVERAGE(B18:F18)</f>
        <v>2.4</v>
      </c>
      <c r="H18" t="str">
        <f t="shared" ref="H18:H38" si="3">IF(G18&gt;2.5,"neprijatý","prijatý")</f>
        <v>prijatý</v>
      </c>
    </row>
    <row r="19" spans="1:15" ht="15.75" outlineLevel="2" x14ac:dyDescent="0.25">
      <c r="A19" s="12" t="s">
        <v>89</v>
      </c>
      <c r="B19" s="13">
        <v>2</v>
      </c>
      <c r="C19" s="13">
        <v>2</v>
      </c>
      <c r="D19" s="13">
        <v>3</v>
      </c>
      <c r="E19" s="13">
        <v>2</v>
      </c>
      <c r="F19" s="14">
        <v>1</v>
      </c>
      <c r="G19">
        <f t="shared" si="2"/>
        <v>2</v>
      </c>
      <c r="H19" t="str">
        <f t="shared" si="3"/>
        <v>prijatý</v>
      </c>
    </row>
    <row r="20" spans="1:15" ht="15.75" outlineLevel="2" x14ac:dyDescent="0.25">
      <c r="A20" s="15" t="s">
        <v>90</v>
      </c>
      <c r="B20" s="13">
        <v>4</v>
      </c>
      <c r="C20" s="13">
        <v>2</v>
      </c>
      <c r="D20" s="13">
        <v>2</v>
      </c>
      <c r="E20" s="13">
        <v>2</v>
      </c>
      <c r="F20" s="14">
        <v>2</v>
      </c>
      <c r="G20">
        <f t="shared" si="2"/>
        <v>2.4</v>
      </c>
      <c r="H20" t="str">
        <f t="shared" si="3"/>
        <v>prijatý</v>
      </c>
    </row>
    <row r="21" spans="1:15" ht="15.75" outlineLevel="2" x14ac:dyDescent="0.25">
      <c r="A21" s="15" t="s">
        <v>93</v>
      </c>
      <c r="B21" s="13">
        <v>1</v>
      </c>
      <c r="C21" s="13">
        <v>2</v>
      </c>
      <c r="D21" s="13">
        <v>2</v>
      </c>
      <c r="E21" s="13">
        <v>3</v>
      </c>
      <c r="F21" s="14">
        <v>4</v>
      </c>
      <c r="G21">
        <f t="shared" si="2"/>
        <v>2.4</v>
      </c>
      <c r="H21" t="str">
        <f t="shared" si="3"/>
        <v>prijatý</v>
      </c>
    </row>
    <row r="22" spans="1:15" ht="15.75" outlineLevel="2" x14ac:dyDescent="0.25">
      <c r="A22" s="15" t="s">
        <v>94</v>
      </c>
      <c r="B22" s="13">
        <v>2</v>
      </c>
      <c r="C22" s="13">
        <v>2</v>
      </c>
      <c r="D22" s="13">
        <v>3</v>
      </c>
      <c r="E22" s="13">
        <v>2</v>
      </c>
      <c r="F22" s="14">
        <v>1</v>
      </c>
      <c r="G22">
        <f t="shared" si="2"/>
        <v>2</v>
      </c>
      <c r="H22" t="str">
        <f t="shared" si="3"/>
        <v>prijatý</v>
      </c>
    </row>
    <row r="23" spans="1:15" ht="15.75" outlineLevel="2" x14ac:dyDescent="0.25">
      <c r="A23" s="15" t="s">
        <v>97</v>
      </c>
      <c r="B23" s="13">
        <v>2</v>
      </c>
      <c r="C23" s="13">
        <v>2</v>
      </c>
      <c r="D23" s="13">
        <v>4</v>
      </c>
      <c r="E23" s="13">
        <v>2</v>
      </c>
      <c r="F23" s="14">
        <v>2</v>
      </c>
      <c r="G23">
        <f t="shared" si="2"/>
        <v>2.4</v>
      </c>
      <c r="H23" t="str">
        <f t="shared" si="3"/>
        <v>prijatý</v>
      </c>
    </row>
    <row r="24" spans="1:15" ht="15.75" outlineLevel="2" x14ac:dyDescent="0.25">
      <c r="A24" s="12" t="s">
        <v>100</v>
      </c>
      <c r="B24" s="13">
        <v>3</v>
      </c>
      <c r="C24" s="13">
        <v>4</v>
      </c>
      <c r="D24" s="13">
        <v>1</v>
      </c>
      <c r="E24" s="13">
        <v>2</v>
      </c>
      <c r="F24" s="14">
        <v>2</v>
      </c>
      <c r="G24">
        <f t="shared" si="2"/>
        <v>2.4</v>
      </c>
      <c r="H24" t="str">
        <f t="shared" si="3"/>
        <v>prijatý</v>
      </c>
      <c r="I24" s="16"/>
      <c r="J24" s="17"/>
      <c r="K24" s="17"/>
      <c r="L24" s="17"/>
      <c r="M24" s="17"/>
      <c r="N24" s="17"/>
      <c r="O24" s="17"/>
    </row>
    <row r="25" spans="1:15" ht="15.75" outlineLevel="2" x14ac:dyDescent="0.25">
      <c r="A25" s="15" t="s">
        <v>102</v>
      </c>
      <c r="B25" s="13">
        <v>1</v>
      </c>
      <c r="C25" s="13">
        <v>3</v>
      </c>
      <c r="D25" s="13">
        <v>3</v>
      </c>
      <c r="E25" s="13">
        <v>3</v>
      </c>
      <c r="F25" s="14">
        <v>1</v>
      </c>
      <c r="G25">
        <f t="shared" si="2"/>
        <v>2.2000000000000002</v>
      </c>
      <c r="H25" t="str">
        <f t="shared" si="3"/>
        <v>prijatý</v>
      </c>
      <c r="I25" s="16"/>
      <c r="J25" s="17"/>
      <c r="K25" s="17"/>
      <c r="L25" s="17"/>
      <c r="M25" s="17"/>
      <c r="N25" s="17"/>
      <c r="O25" s="17"/>
    </row>
    <row r="26" spans="1:15" ht="15.75" outlineLevel="2" x14ac:dyDescent="0.25">
      <c r="A26" s="15" t="s">
        <v>103</v>
      </c>
      <c r="B26" s="13">
        <v>2</v>
      </c>
      <c r="C26" s="13">
        <v>1</v>
      </c>
      <c r="D26" s="13">
        <v>1</v>
      </c>
      <c r="E26" s="13">
        <v>2</v>
      </c>
      <c r="F26" s="14">
        <v>2</v>
      </c>
      <c r="G26">
        <f t="shared" si="2"/>
        <v>1.6</v>
      </c>
      <c r="H26" t="str">
        <f t="shared" si="3"/>
        <v>prijatý</v>
      </c>
      <c r="I26" s="16"/>
      <c r="J26" s="17"/>
      <c r="K26" s="17"/>
      <c r="L26" s="17"/>
      <c r="M26" s="17"/>
      <c r="N26" s="17"/>
      <c r="O26" s="17"/>
    </row>
    <row r="27" spans="1:15" ht="15.75" outlineLevel="2" x14ac:dyDescent="0.25">
      <c r="A27" s="12" t="s">
        <v>104</v>
      </c>
      <c r="B27" s="13">
        <v>4</v>
      </c>
      <c r="C27" s="13">
        <v>2</v>
      </c>
      <c r="D27" s="13">
        <v>2</v>
      </c>
      <c r="E27" s="13">
        <v>2</v>
      </c>
      <c r="F27" s="14">
        <v>2</v>
      </c>
      <c r="G27">
        <f t="shared" si="2"/>
        <v>2.4</v>
      </c>
      <c r="H27" t="str">
        <f t="shared" si="3"/>
        <v>prijatý</v>
      </c>
      <c r="I27" s="16"/>
      <c r="J27" s="17"/>
      <c r="K27" s="17"/>
      <c r="L27" s="17"/>
      <c r="M27" s="17"/>
      <c r="N27" s="17"/>
      <c r="O27" s="17"/>
    </row>
    <row r="28" spans="1:15" ht="15.75" outlineLevel="2" x14ac:dyDescent="0.25">
      <c r="A28" s="18" t="s">
        <v>106</v>
      </c>
      <c r="B28" s="13">
        <v>2</v>
      </c>
      <c r="C28" s="13">
        <v>4</v>
      </c>
      <c r="D28" s="13">
        <v>1</v>
      </c>
      <c r="E28" s="13">
        <v>3</v>
      </c>
      <c r="F28" s="14">
        <v>2</v>
      </c>
      <c r="G28">
        <f t="shared" si="2"/>
        <v>2.4</v>
      </c>
      <c r="H28" t="str">
        <f t="shared" si="3"/>
        <v>prijatý</v>
      </c>
      <c r="I28" s="16"/>
      <c r="J28" s="17"/>
      <c r="K28" s="17"/>
      <c r="L28" s="17"/>
      <c r="M28" s="17"/>
      <c r="N28" s="17"/>
      <c r="O28" s="17"/>
    </row>
    <row r="29" spans="1:15" ht="15.75" outlineLevel="2" x14ac:dyDescent="0.25">
      <c r="A29" s="15" t="s">
        <v>108</v>
      </c>
      <c r="B29" s="13">
        <v>1</v>
      </c>
      <c r="C29" s="13">
        <v>1</v>
      </c>
      <c r="D29" s="13">
        <v>3</v>
      </c>
      <c r="E29" s="13">
        <v>4</v>
      </c>
      <c r="F29" s="14">
        <v>1</v>
      </c>
      <c r="G29">
        <f t="shared" si="2"/>
        <v>2</v>
      </c>
      <c r="H29" t="str">
        <f t="shared" si="3"/>
        <v>prijatý</v>
      </c>
    </row>
    <row r="30" spans="1:15" ht="15.75" outlineLevel="2" x14ac:dyDescent="0.25">
      <c r="A30" s="18" t="s">
        <v>109</v>
      </c>
      <c r="B30" s="13">
        <v>3</v>
      </c>
      <c r="C30" s="13">
        <v>1</v>
      </c>
      <c r="D30" s="13">
        <v>1</v>
      </c>
      <c r="E30" s="13">
        <v>1</v>
      </c>
      <c r="F30" s="14">
        <v>2</v>
      </c>
      <c r="G30">
        <f t="shared" si="2"/>
        <v>1.6</v>
      </c>
      <c r="H30" t="str">
        <f t="shared" si="3"/>
        <v>prijatý</v>
      </c>
    </row>
    <row r="31" spans="1:15" ht="15.75" outlineLevel="2" x14ac:dyDescent="0.25">
      <c r="A31" s="15" t="s">
        <v>110</v>
      </c>
      <c r="B31" s="13">
        <v>2</v>
      </c>
      <c r="C31" s="13">
        <v>2</v>
      </c>
      <c r="D31" s="13">
        <v>4</v>
      </c>
      <c r="E31" s="13">
        <v>1</v>
      </c>
      <c r="F31" s="14">
        <v>1</v>
      </c>
      <c r="G31">
        <f t="shared" si="2"/>
        <v>2</v>
      </c>
      <c r="H31" t="str">
        <f t="shared" si="3"/>
        <v>prijatý</v>
      </c>
    </row>
    <row r="32" spans="1:15" ht="15.75" outlineLevel="2" x14ac:dyDescent="0.25">
      <c r="A32" s="15" t="s">
        <v>111</v>
      </c>
      <c r="B32" s="13">
        <v>3</v>
      </c>
      <c r="C32" s="13">
        <v>2</v>
      </c>
      <c r="D32" s="13">
        <v>2</v>
      </c>
      <c r="E32" s="13">
        <v>2</v>
      </c>
      <c r="F32" s="14">
        <v>2</v>
      </c>
      <c r="G32">
        <f t="shared" si="2"/>
        <v>2.2000000000000002</v>
      </c>
      <c r="H32" t="str">
        <f t="shared" si="3"/>
        <v>prijatý</v>
      </c>
    </row>
    <row r="33" spans="1:15" ht="15.75" outlineLevel="2" x14ac:dyDescent="0.25">
      <c r="A33" s="12" t="s">
        <v>112</v>
      </c>
      <c r="B33" s="13">
        <v>2</v>
      </c>
      <c r="C33" s="13">
        <v>1</v>
      </c>
      <c r="D33" s="13">
        <v>1</v>
      </c>
      <c r="E33" s="13">
        <v>2</v>
      </c>
      <c r="F33" s="14">
        <v>2</v>
      </c>
      <c r="G33">
        <f t="shared" si="2"/>
        <v>1.6</v>
      </c>
      <c r="H33" t="str">
        <f t="shared" si="3"/>
        <v>prijatý</v>
      </c>
    </row>
    <row r="34" spans="1:15" ht="15.75" outlineLevel="2" x14ac:dyDescent="0.25">
      <c r="A34" s="15" t="s">
        <v>113</v>
      </c>
      <c r="B34" s="13">
        <v>1</v>
      </c>
      <c r="C34" s="13">
        <v>2</v>
      </c>
      <c r="D34" s="13">
        <v>2</v>
      </c>
      <c r="E34" s="13">
        <v>2</v>
      </c>
      <c r="F34" s="14">
        <v>3</v>
      </c>
      <c r="G34">
        <f t="shared" si="2"/>
        <v>2</v>
      </c>
      <c r="H34" t="str">
        <f t="shared" si="3"/>
        <v>prijatý</v>
      </c>
    </row>
    <row r="35" spans="1:15" ht="15.75" outlineLevel="2" x14ac:dyDescent="0.25">
      <c r="A35" s="12" t="s">
        <v>114</v>
      </c>
      <c r="B35" s="13">
        <v>3</v>
      </c>
      <c r="C35" s="13">
        <v>1</v>
      </c>
      <c r="D35" s="13">
        <v>1</v>
      </c>
      <c r="E35" s="13">
        <v>1</v>
      </c>
      <c r="F35" s="14">
        <v>2</v>
      </c>
      <c r="G35">
        <f t="shared" si="2"/>
        <v>1.6</v>
      </c>
      <c r="H35" t="str">
        <f t="shared" si="3"/>
        <v>prijatý</v>
      </c>
    </row>
    <row r="36" spans="1:15" ht="15.75" outlineLevel="2" x14ac:dyDescent="0.25">
      <c r="A36" s="12" t="s">
        <v>117</v>
      </c>
      <c r="B36" s="13">
        <v>1</v>
      </c>
      <c r="C36" s="13">
        <v>2</v>
      </c>
      <c r="D36" s="13">
        <v>2</v>
      </c>
      <c r="E36" s="13">
        <v>3</v>
      </c>
      <c r="F36" s="14">
        <v>4</v>
      </c>
      <c r="G36">
        <f t="shared" si="2"/>
        <v>2.4</v>
      </c>
      <c r="H36" t="str">
        <f t="shared" si="3"/>
        <v>prijatý</v>
      </c>
    </row>
    <row r="37" spans="1:15" ht="15.75" outlineLevel="2" x14ac:dyDescent="0.25">
      <c r="A37" s="12" t="s">
        <v>119</v>
      </c>
      <c r="B37" s="13">
        <v>2</v>
      </c>
      <c r="C37" s="13">
        <v>2</v>
      </c>
      <c r="D37" s="13">
        <v>4</v>
      </c>
      <c r="E37" s="13">
        <v>1</v>
      </c>
      <c r="F37" s="14">
        <v>1</v>
      </c>
      <c r="G37">
        <f t="shared" si="2"/>
        <v>2</v>
      </c>
      <c r="H37" t="str">
        <f t="shared" si="3"/>
        <v>prijatý</v>
      </c>
      <c r="I37" s="16"/>
      <c r="J37" s="17"/>
      <c r="K37" s="17"/>
      <c r="L37" s="17"/>
      <c r="M37" s="17"/>
      <c r="N37" s="17"/>
      <c r="O37" s="17"/>
    </row>
    <row r="38" spans="1:15" ht="16.5" outlineLevel="2" thickBot="1" x14ac:dyDescent="0.3">
      <c r="A38" s="19" t="s">
        <v>120</v>
      </c>
      <c r="B38" s="20">
        <v>1</v>
      </c>
      <c r="C38" s="20">
        <v>3</v>
      </c>
      <c r="D38" s="20">
        <v>3</v>
      </c>
      <c r="E38" s="20">
        <v>3</v>
      </c>
      <c r="F38" s="14">
        <v>1</v>
      </c>
      <c r="G38">
        <f t="shared" si="2"/>
        <v>2.2000000000000002</v>
      </c>
      <c r="H38" t="str">
        <f t="shared" si="3"/>
        <v>prijatý</v>
      </c>
      <c r="I38" s="16"/>
      <c r="J38" s="17"/>
      <c r="K38" s="17"/>
      <c r="L38" s="17"/>
      <c r="M38" s="17"/>
      <c r="N38" s="17"/>
      <c r="O38" s="17"/>
    </row>
    <row r="39" spans="1:15" ht="15.75" outlineLevel="1" x14ac:dyDescent="0.25">
      <c r="A39" s="57"/>
      <c r="B39" s="58"/>
      <c r="C39" s="58"/>
      <c r="D39" s="58"/>
      <c r="E39" s="58"/>
      <c r="F39" s="58"/>
      <c r="G39">
        <f>SUBTOTAL(1,G18:G38)</f>
        <v>2.1047619047619048</v>
      </c>
      <c r="H39" s="56" t="s">
        <v>167</v>
      </c>
      <c r="I39" s="16"/>
      <c r="J39" s="17"/>
      <c r="K39" s="17"/>
      <c r="L39" s="17"/>
      <c r="M39" s="17"/>
      <c r="N39" s="17"/>
      <c r="O39" s="17"/>
    </row>
    <row r="40" spans="1:15" ht="15.75" x14ac:dyDescent="0.25">
      <c r="A40" s="57"/>
      <c r="B40" s="58"/>
      <c r="C40" s="58"/>
      <c r="D40" s="58"/>
      <c r="E40" s="58"/>
      <c r="F40" s="58"/>
      <c r="G40">
        <f>SUBTOTAL(1,G2:G38)</f>
        <v>2.3944444444444444</v>
      </c>
      <c r="H40" s="56" t="s">
        <v>168</v>
      </c>
      <c r="I40" s="16"/>
      <c r="J40" s="17"/>
      <c r="K40" s="17"/>
      <c r="L40" s="17"/>
      <c r="M40" s="17"/>
      <c r="N40" s="17"/>
      <c r="O40" s="17"/>
    </row>
    <row r="41" spans="1:15" x14ac:dyDescent="0.25">
      <c r="I41" s="16"/>
      <c r="J41" s="17"/>
      <c r="K41" s="17"/>
      <c r="L41" s="17"/>
      <c r="M41" s="17"/>
      <c r="N41" s="17"/>
      <c r="O41" s="17"/>
    </row>
    <row r="42" spans="1:15" x14ac:dyDescent="0.25">
      <c r="I42" s="16"/>
      <c r="J42" s="17"/>
      <c r="K42" s="17"/>
      <c r="L42" s="17"/>
      <c r="M42" s="17"/>
      <c r="N42" s="17"/>
      <c r="O42" s="17"/>
    </row>
    <row r="43" spans="1:15" x14ac:dyDescent="0.25">
      <c r="I43" s="16"/>
      <c r="J43" s="17"/>
      <c r="K43" s="17"/>
      <c r="L43" s="17"/>
      <c r="M43" s="17"/>
      <c r="N43" s="17"/>
      <c r="O43" s="17"/>
    </row>
    <row r="44" spans="1:15" x14ac:dyDescent="0.25">
      <c r="I44" s="16"/>
      <c r="J44" s="17"/>
      <c r="K44" s="17"/>
      <c r="L44" s="17"/>
      <c r="M44" s="17"/>
      <c r="N44" s="17"/>
      <c r="O44" s="17"/>
    </row>
  </sheetData>
  <sortState ref="A2:H37">
    <sortCondition ref="H2:H37"/>
  </sortState>
  <dataConsolidate function="average" topLabels="1">
    <dataRefs count="2">
      <dataRef ref="C5:C40" sheet="Študenti"/>
      <dataRef ref="E5:E40" sheet="Študenti"/>
    </dataRefs>
  </dataConsolid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Údaje</vt:lpstr>
      <vt:lpstr>Študenti</vt:lpstr>
      <vt:lpstr>Údaje!Extrahovať</vt:lpstr>
      <vt:lpstr>Údaje!Kriteria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Hallova</dc:creator>
  <cp:lastModifiedBy>MarcelaH</cp:lastModifiedBy>
  <dcterms:created xsi:type="dcterms:W3CDTF">2011-03-18T13:55:01Z</dcterms:created>
  <dcterms:modified xsi:type="dcterms:W3CDTF">2019-10-10T18:18:28Z</dcterms:modified>
</cp:coreProperties>
</file>