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00"/>
  </bookViews>
  <sheets>
    <sheet name="Tabuľka" sheetId="5" r:id="rId1"/>
    <sheet name="Formáty" sheetId="4" r:id="rId2"/>
    <sheet name="Kurzový prepočet " sheetId="3" r:id="rId3"/>
  </sheets>
  <externalReferences>
    <externalReference r:id="rId4"/>
  </externalReferences>
  <definedNames>
    <definedName name="cena" localSheetId="2">#REF!</definedName>
    <definedName name="cena">#REF!</definedName>
    <definedName name="DPH" localSheetId="1">#REF!</definedName>
    <definedName name="DPH">'[1]#REF'!$B$1</definedName>
    <definedName name="km" localSheetId="2">#REF!</definedName>
    <definedName name="km">#REF!</definedName>
    <definedName name="litre" localSheetId="2">#REF!</definedName>
    <definedName name="litre">#REF!</definedName>
    <definedName name="wrn.Druhá." localSheetId="2" hidden="1">{"zväčšené","Zvýšený",FALSE,"Senzit analýza";"z1","Normálny",FALSE,"Senzit analýza"}</definedName>
    <definedName name="wrn.Druhá." hidden="1">{"zväčšené","Zvýšený",FALSE,"Senzit analýza";"z1","Normálny",FALSE,"Senzit analýza"}</definedName>
    <definedName name="wrn.Prvá." localSheetId="2" hidden="1">{"zväčšené","Zvýšený",TRUE,"Senzit analýza";"zväčšené","Normálny",TRUE,"Senzit analýza"}</definedName>
    <definedName name="wrn.Prvá." hidden="1">{"zväčšené","Zvýšený",TRUE,"Senzit analýza";"zväčšené","Normálny",TRUE,"Senzit analýza"}</definedName>
  </definedNames>
  <calcPr calcId="162913"/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3" i="3"/>
  <c r="B22" i="5"/>
  <c r="B21" i="5"/>
  <c r="E21" i="5" l="1"/>
  <c r="D18" i="5"/>
  <c r="E18" i="5"/>
  <c r="F18" i="5"/>
  <c r="G18" i="5"/>
  <c r="H18" i="5"/>
  <c r="I18" i="5"/>
  <c r="C18" i="5"/>
  <c r="D17" i="5"/>
  <c r="E17" i="5"/>
  <c r="F17" i="5"/>
  <c r="G17" i="5"/>
  <c r="H17" i="5"/>
  <c r="I17" i="5"/>
  <c r="C17" i="5"/>
  <c r="D16" i="5"/>
  <c r="E16" i="5"/>
  <c r="F16" i="5"/>
  <c r="G16" i="5"/>
  <c r="H16" i="5"/>
  <c r="I16" i="5"/>
  <c r="C16" i="5"/>
  <c r="G10" i="5"/>
  <c r="F7" i="5"/>
  <c r="F8" i="5"/>
  <c r="F15" i="5"/>
  <c r="F6" i="5"/>
  <c r="E7" i="5"/>
  <c r="E8" i="5"/>
  <c r="E9" i="5"/>
  <c r="F9" i="5" s="1"/>
  <c r="E10" i="5"/>
  <c r="F10" i="5" s="1"/>
  <c r="E11" i="5"/>
  <c r="G11" i="5" s="1"/>
  <c r="E12" i="5"/>
  <c r="G12" i="5" s="1"/>
  <c r="E13" i="5"/>
  <c r="H13" i="5" s="1"/>
  <c r="E14" i="5"/>
  <c r="H14" i="5" s="1"/>
  <c r="E15" i="5"/>
  <c r="E6" i="5"/>
  <c r="G9" i="5" l="1"/>
  <c r="H12" i="5"/>
  <c r="H11" i="5"/>
  <c r="F14" i="5"/>
  <c r="G6" i="5"/>
  <c r="G8" i="5"/>
  <c r="H10" i="5"/>
  <c r="I10" i="5" s="1"/>
  <c r="G15" i="5"/>
  <c r="I15" i="5" s="1"/>
  <c r="G7" i="5"/>
  <c r="H9" i="5"/>
  <c r="I9" i="5" s="1"/>
  <c r="F13" i="5"/>
  <c r="I13" i="5" s="1"/>
  <c r="F12" i="5"/>
  <c r="I12" i="5" s="1"/>
  <c r="G14" i="5"/>
  <c r="H6" i="5"/>
  <c r="H8" i="5"/>
  <c r="F11" i="5"/>
  <c r="I11" i="5" s="1"/>
  <c r="G13" i="5"/>
  <c r="H15" i="5"/>
  <c r="H7" i="5"/>
  <c r="I8" i="5" l="1"/>
  <c r="I6" i="5"/>
  <c r="I14" i="5"/>
  <c r="I7" i="5"/>
</calcChain>
</file>

<file path=xl/sharedStrings.xml><?xml version="1.0" encoding="utf-8"?>
<sst xmlns="http://schemas.openxmlformats.org/spreadsheetml/2006/main" count="63" uniqueCount="63">
  <si>
    <t>výrobok</t>
  </si>
  <si>
    <t>cena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</si>
  <si>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</si>
  <si>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</si>
  <si>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</si>
  <si>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</si>
  <si>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</si>
  <si>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</si>
  <si>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</si>
  <si>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</si>
  <si>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</si>
  <si>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</si>
  <si>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</si>
  <si>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cena v Euro</t>
  </si>
  <si>
    <t>Kurz Dolár</t>
  </si>
  <si>
    <t>Upravte čísla na uvedený formát:</t>
  </si>
  <si>
    <t>Semilogaritmický tvar</t>
  </si>
  <si>
    <t>Zlomky s 2 číslami</t>
  </si>
  <si>
    <t>Percentá</t>
  </si>
  <si>
    <t>Dátum so slovným</t>
  </si>
  <si>
    <t>(vedecký)</t>
  </si>
  <si>
    <t>v čitateli i v menovateli</t>
  </si>
  <si>
    <t>mesiacom</t>
  </si>
  <si>
    <t>Sadzba</t>
  </si>
  <si>
    <t>Úlohy:</t>
  </si>
  <si>
    <t xml:space="preserve">  1. Vypočítajte hodnotu hrubej mzdy na základe odpracovaných hodín a hodinovej sadzby (bunka I1). </t>
  </si>
  <si>
    <t xml:space="preserve">       Vo vzorci použite absolútny odkaz na bunku I1.</t>
  </si>
  <si>
    <t xml:space="preserve">Zamestnanec </t>
  </si>
  <si>
    <t>Osobné číslo</t>
  </si>
  <si>
    <t>Odpracované hodiny</t>
  </si>
  <si>
    <t>Prémie</t>
  </si>
  <si>
    <t>Hrubá mzda</t>
  </si>
  <si>
    <t>Zdravotná poisťovňa</t>
  </si>
  <si>
    <t>Čistá mzda</t>
  </si>
  <si>
    <t>Jaslovský Peter</t>
  </si>
  <si>
    <t xml:space="preserve">       jednotlivé poisťovne (fond). Vo vzorcoch použite absolútne odkazy na bunky F4, G4, H4.  </t>
  </si>
  <si>
    <t>Horáček Ondrej</t>
  </si>
  <si>
    <t xml:space="preserve"> 3.  Vypočítajte hodnotu čistej mzdy.</t>
  </si>
  <si>
    <t>Martišová Jana</t>
  </si>
  <si>
    <t xml:space="preserve"> 4.   Všetkým peňažným hodnotám (D6:I15) nastavte formát desatinnej čiarky – dve desatinné miesta.</t>
  </si>
  <si>
    <t>Gromský Boris</t>
  </si>
  <si>
    <t xml:space="preserve"> 5.   Nastavte formát sadzby (bunka I1) tak, aby zobrazoval hodnotu a €/hod (napr. 3 €/hod)</t>
  </si>
  <si>
    <t>Cerovská Edita</t>
  </si>
  <si>
    <t>Vargová Katarína</t>
  </si>
  <si>
    <t>Neveský Martin</t>
  </si>
  <si>
    <t>Bartová Andrea</t>
  </si>
  <si>
    <t>Kardošová Lucia</t>
  </si>
  <si>
    <t xml:space="preserve">        Výsledok bude v bunke B22.</t>
  </si>
  <si>
    <t>Dobrovodská Oľga</t>
  </si>
  <si>
    <t xml:space="preserve">Minimum </t>
  </si>
  <si>
    <t>Maximum</t>
  </si>
  <si>
    <t>Priemer</t>
  </si>
  <si>
    <t>počet zamestnacov s prémiami</t>
  </si>
  <si>
    <t>súčet čistá mzda</t>
  </si>
  <si>
    <t>celková výška hrubej mzdy so zamestnacami nad 400 €/mes.</t>
  </si>
  <si>
    <t xml:space="preserve"> 6.   Nájdite minimálne, maximálne a priemerné hodnoty v stĺpcoch C až I.</t>
  </si>
  <si>
    <t xml:space="preserve"> 7.  Vypočítajte súčet za stĺpec čistá mzda. Výsledok bude v stĺpci E21.</t>
  </si>
  <si>
    <t xml:space="preserve"> 8.   Zistite počet zamestnancov, ktorí dostanú prémie. Výsledok bude v bunke B21.</t>
  </si>
  <si>
    <t xml:space="preserve"> 9.   Zistite celkovú výšku hrubej mzdy zamestnancov, ktorých hrubá mzda je vyššia ako 400 €.</t>
  </si>
  <si>
    <t xml:space="preserve"> 2.  Vypočítajte koľko peňazí sa odvedie jednotlivým zamestnancom na starobné, zdravotnú   </t>
  </si>
  <si>
    <t xml:space="preserve">       poisťovňu a na invalidné. Hodnoty vypočítajte na základe hrubej mzdy a percent pre</t>
  </si>
  <si>
    <t>Starobné</t>
  </si>
  <si>
    <t>Invalidné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</si>
</sst>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&quot; V&quot;"/>
    <numFmt numFmtId="165" formatCode="#,##0\ &quot;Sk&quot;"/>
    <numFmt numFmtId="166" formatCode="[$$-C09]#,##0"/>
    <numFmt numFmtId="167" formatCode="[$$-C09]#,##0.00"/>
    <numFmt numFmtId="168" formatCode="0.0%"/>
    <numFmt numFmtId="169" formatCode="_-* #,##0.00\ &quot;Sk&quot;_-;\-* #,##0.00\ &quot;Sk&quot;_-;_-* &quot;-&quot;??\ &quot;Sk&quot;_-;_-@_-"/>
    <numFmt numFmtId="170" formatCode="_-* #,##0.00\ _S_k_-;\-* #,##0.00\ _S_k_-;_-* &quot;-&quot;??\ _S_k_-;_-@_-"/>
    <numFmt numFmtId="172" formatCode="_-* #,##0.00\ [$€-1]_-;\-* #,##0.00\ [$€-1]_-;_-* &quot;-&quot;??\ [$€-1]_-;_-@_-"/>
    <numFmt numFmtId="173" formatCode="0&quot; €/hod&quot;"/>
    <numFmt numFmtId="175" formatCode="[$-F800]dddd\,\ mmmm\ dd\,\ yyyy"/>
  </numFmts>
  <fonts count="1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indexed="48"/>
      <name val="Switzerland"/>
      <family val="2"/>
      <charset val="238"/>
    </font>
    <font>
      <b/>
      <sz val="10"/>
      <color indexed="62"/>
      <name val="Arial CE"/>
      <family val="2"/>
      <charset val="238"/>
    </font>
    <font>
      <sz val="10"/>
      <name val="Arial CE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2"/>
      <color theme="3"/>
      <name val="Arial"/>
      <family val="2"/>
      <charset val="238"/>
    </font>
    <font>
      <b/>
      <sz val="12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Switzerland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164" fontId="3" fillId="0" borderId="0">
      <alignment horizontal="center"/>
    </xf>
    <xf numFmtId="0" fontId="8" fillId="0" borderId="0"/>
    <xf numFmtId="0" fontId="2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</cellStyleXfs>
  <cellXfs count="82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0" fillId="0" borderId="5" xfId="0" applyNumberFormat="1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center"/>
    </xf>
    <xf numFmtId="4" fontId="0" fillId="4" borderId="5" xfId="0" applyNumberFormat="1" applyFill="1" applyBorder="1"/>
    <xf numFmtId="4" fontId="0" fillId="0" borderId="11" xfId="0" applyNumberFormat="1" applyBorder="1"/>
    <xf numFmtId="0" fontId="0" fillId="0" borderId="12" xfId="0" applyBorder="1"/>
    <xf numFmtId="165" fontId="0" fillId="0" borderId="0" xfId="0" applyNumberFormat="1" applyBorder="1"/>
    <xf numFmtId="0" fontId="4" fillId="2" borderId="13" xfId="0" applyFont="1" applyFill="1" applyBorder="1" applyAlignment="1">
      <alignment horizontal="center"/>
    </xf>
    <xf numFmtId="0" fontId="0" fillId="0" borderId="15" xfId="0" applyBorder="1"/>
    <xf numFmtId="166" fontId="0" fillId="3" borderId="7" xfId="0" applyNumberFormat="1" applyFill="1" applyBorder="1" applyAlignment="1">
      <alignment horizontal="right"/>
    </xf>
    <xf numFmtId="166" fontId="0" fillId="3" borderId="8" xfId="0" applyNumberFormat="1" applyFill="1" applyBorder="1" applyAlignment="1">
      <alignment horizontal="right"/>
    </xf>
    <xf numFmtId="166" fontId="0" fillId="3" borderId="10" xfId="0" applyNumberFormat="1" applyFill="1" applyBorder="1" applyAlignment="1">
      <alignment horizontal="right"/>
    </xf>
    <xf numFmtId="167" fontId="0" fillId="3" borderId="14" xfId="0" applyNumberFormat="1" applyFill="1" applyBorder="1" applyAlignment="1">
      <alignment horizontal="right"/>
    </xf>
    <xf numFmtId="0" fontId="9" fillId="5" borderId="0" xfId="2" applyFont="1" applyFill="1"/>
    <xf numFmtId="0" fontId="10" fillId="5" borderId="0" xfId="2" applyFont="1" applyFill="1"/>
    <xf numFmtId="0" fontId="11" fillId="5" borderId="0" xfId="2" applyFont="1" applyFill="1"/>
    <xf numFmtId="0" fontId="8" fillId="0" borderId="0" xfId="2" applyFill="1"/>
    <xf numFmtId="0" fontId="2" fillId="0" borderId="0" xfId="3"/>
    <xf numFmtId="0" fontId="12" fillId="5" borderId="0" xfId="2" applyFont="1" applyFill="1"/>
    <xf numFmtId="0" fontId="13" fillId="0" borderId="0" xfId="2" applyFont="1" applyFill="1"/>
    <xf numFmtId="0" fontId="8" fillId="0" borderId="0" xfId="2"/>
    <xf numFmtId="14" fontId="8" fillId="0" borderId="0" xfId="2" applyNumberFormat="1"/>
    <xf numFmtId="0" fontId="14" fillId="0" borderId="0" xfId="4"/>
    <xf numFmtId="0" fontId="8" fillId="0" borderId="0" xfId="5"/>
    <xf numFmtId="0" fontId="15" fillId="0" borderId="16" xfId="5" applyFont="1" applyBorder="1" applyAlignment="1">
      <alignment horizontal="center"/>
    </xf>
    <xf numFmtId="0" fontId="16" fillId="5" borderId="17" xfId="3" applyFont="1" applyFill="1" applyBorder="1"/>
    <xf numFmtId="0" fontId="2" fillId="5" borderId="18" xfId="3" applyFill="1" applyBorder="1"/>
    <xf numFmtId="0" fontId="2" fillId="5" borderId="19" xfId="3" applyFill="1" applyBorder="1"/>
    <xf numFmtId="0" fontId="8" fillId="0" borderId="0" xfId="5" applyBorder="1"/>
    <xf numFmtId="0" fontId="2" fillId="5" borderId="12" xfId="3" applyFill="1" applyBorder="1"/>
    <xf numFmtId="0" fontId="2" fillId="5" borderId="0" xfId="3" applyFill="1" applyBorder="1"/>
    <xf numFmtId="0" fontId="2" fillId="5" borderId="6" xfId="3" applyFill="1" applyBorder="1"/>
    <xf numFmtId="0" fontId="8" fillId="0" borderId="12" xfId="5" applyBorder="1"/>
    <xf numFmtId="168" fontId="15" fillId="0" borderId="0" xfId="5" applyNumberFormat="1" applyFont="1" applyBorder="1" applyAlignment="1">
      <alignment horizontal="center"/>
    </xf>
    <xf numFmtId="9" fontId="15" fillId="0" borderId="0" xfId="5" applyNumberFormat="1" applyFont="1" applyBorder="1" applyAlignment="1">
      <alignment horizontal="center"/>
    </xf>
    <xf numFmtId="0" fontId="8" fillId="4" borderId="20" xfId="5" applyFill="1" applyBorder="1" applyAlignment="1">
      <alignment horizontal="center" vertical="center" wrapText="1"/>
    </xf>
    <xf numFmtId="0" fontId="8" fillId="4" borderId="14" xfId="5" applyFill="1" applyBorder="1" applyAlignment="1">
      <alignment horizontal="center" vertical="justify" wrapText="1"/>
    </xf>
    <xf numFmtId="0" fontId="8" fillId="4" borderId="21" xfId="5" applyFill="1" applyBorder="1" applyAlignment="1">
      <alignment horizontal="center" vertical="justify" wrapText="1"/>
    </xf>
    <xf numFmtId="0" fontId="8" fillId="4" borderId="21" xfId="5" applyFill="1" applyBorder="1" applyAlignment="1">
      <alignment horizontal="center" vertical="center" wrapText="1"/>
    </xf>
    <xf numFmtId="0" fontId="8" fillId="4" borderId="22" xfId="5" applyFont="1" applyFill="1" applyBorder="1" applyAlignment="1">
      <alignment horizontal="center" vertical="justify" wrapText="1"/>
    </xf>
    <xf numFmtId="0" fontId="8" fillId="0" borderId="23" xfId="6" applyBorder="1"/>
    <xf numFmtId="1" fontId="8" fillId="0" borderId="24" xfId="5" applyNumberFormat="1" applyBorder="1"/>
    <xf numFmtId="0" fontId="2" fillId="0" borderId="25" xfId="3" applyBorder="1"/>
    <xf numFmtId="0" fontId="8" fillId="0" borderId="27" xfId="6" applyBorder="1"/>
    <xf numFmtId="0" fontId="2" fillId="0" borderId="7" xfId="3" applyBorder="1"/>
    <xf numFmtId="0" fontId="2" fillId="0" borderId="28" xfId="3" applyBorder="1"/>
    <xf numFmtId="1" fontId="8" fillId="0" borderId="28" xfId="5" applyNumberFormat="1" applyBorder="1"/>
    <xf numFmtId="0" fontId="8" fillId="0" borderId="29" xfId="6" applyBorder="1"/>
    <xf numFmtId="1" fontId="8" fillId="0" borderId="30" xfId="5" applyNumberFormat="1" applyBorder="1"/>
    <xf numFmtId="0" fontId="15" fillId="0" borderId="31" xfId="5" applyFont="1" applyBorder="1"/>
    <xf numFmtId="0" fontId="8" fillId="6" borderId="32" xfId="5" applyFill="1" applyBorder="1"/>
    <xf numFmtId="0" fontId="15" fillId="0" borderId="27" xfId="5" applyFont="1" applyBorder="1"/>
    <xf numFmtId="0" fontId="8" fillId="6" borderId="7" xfId="5" applyFill="1" applyBorder="1"/>
    <xf numFmtId="0" fontId="7" fillId="0" borderId="29" xfId="3" applyFont="1" applyBorder="1"/>
    <xf numFmtId="0" fontId="2" fillId="6" borderId="33" xfId="3" applyFill="1" applyBorder="1"/>
    <xf numFmtId="0" fontId="2" fillId="5" borderId="34" xfId="3" applyFill="1" applyBorder="1"/>
    <xf numFmtId="0" fontId="2" fillId="5" borderId="35" xfId="3" applyFill="1" applyBorder="1"/>
    <xf numFmtId="0" fontId="2" fillId="5" borderId="36" xfId="3" applyFill="1" applyBorder="1"/>
    <xf numFmtId="0" fontId="12" fillId="0" borderId="37" xfId="5" applyFont="1" applyBorder="1" applyAlignment="1">
      <alignment wrapText="1"/>
    </xf>
    <xf numFmtId="0" fontId="2" fillId="7" borderId="38" xfId="3" applyFill="1" applyBorder="1"/>
    <xf numFmtId="0" fontId="6" fillId="0" borderId="13" xfId="3" applyFont="1" applyBorder="1" applyAlignment="1">
      <alignment wrapText="1"/>
    </xf>
    <xf numFmtId="0" fontId="2" fillId="7" borderId="22" xfId="3" applyFill="1" applyBorder="1"/>
    <xf numFmtId="0" fontId="12" fillId="0" borderId="13" xfId="5" applyFont="1" applyBorder="1" applyAlignment="1">
      <alignment wrapText="1"/>
    </xf>
    <xf numFmtId="0" fontId="1" fillId="5" borderId="12" xfId="3" applyNumberFormat="1" applyFont="1" applyFill="1" applyBorder="1"/>
    <xf numFmtId="0" fontId="1" fillId="5" borderId="12" xfId="3" applyFont="1" applyFill="1" applyBorder="1"/>
    <xf numFmtId="9" fontId="8" fillId="0" borderId="0" xfId="14" applyFont="1"/>
    <xf numFmtId="2" fontId="2" fillId="0" borderId="25" xfId="3" applyNumberFormat="1" applyBorder="1"/>
    <xf numFmtId="2" fontId="2" fillId="0" borderId="28" xfId="3" applyNumberFormat="1" applyBorder="1"/>
    <xf numFmtId="2" fontId="8" fillId="0" borderId="28" xfId="5" applyNumberFormat="1" applyBorder="1"/>
    <xf numFmtId="2" fontId="8" fillId="0" borderId="30" xfId="5" applyNumberFormat="1" applyBorder="1"/>
    <xf numFmtId="172" fontId="2" fillId="0" borderId="26" xfId="3" applyNumberFormat="1" applyBorder="1"/>
    <xf numFmtId="173" fontId="15" fillId="0" borderId="15" xfId="5" applyNumberFormat="1" applyFont="1" applyBorder="1" applyAlignment="1">
      <alignment horizontal="center"/>
    </xf>
    <xf numFmtId="172" fontId="2" fillId="7" borderId="22" xfId="3" applyNumberFormat="1" applyFill="1" applyBorder="1"/>
    <xf numFmtId="11" fontId="8" fillId="0" borderId="0" xfId="2" applyNumberFormat="1"/>
    <xf numFmtId="13" fontId="8" fillId="0" borderId="0" xfId="2" applyNumberFormat="1"/>
    <xf numFmtId="175" fontId="8" fillId="0" borderId="0" xfId="2" applyNumberFormat="1"/>
  </cellXfs>
  <cellStyles count="15">
    <cellStyle name="Čiarka 2" xfId="12"/>
    <cellStyle name="Mena 2" xfId="11"/>
    <cellStyle name="Normálna" xfId="0" builtinId="0"/>
    <cellStyle name="Normálna 2" xfId="3"/>
    <cellStyle name="Normálna 3" xfId="4"/>
    <cellStyle name="Normálna 4" xfId="10"/>
    <cellStyle name="Normálna 5" xfId="13"/>
    <cellStyle name="normálne 2" xfId="5"/>
    <cellStyle name="normálne 4" xfId="6"/>
    <cellStyle name="normálne 6" xfId="7"/>
    <cellStyle name="normálne 7" xfId="2"/>
    <cellStyle name="normálne 8" xfId="8"/>
    <cellStyle name="normální_FAKTURA" xfId="9"/>
    <cellStyle name="Percentá" xfId="14" builtinId="5"/>
    <cellStyle name="vinkuláci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kolenia\Skolenie\Excel%20-%205.12.2003\&#352;kolenie%209.2.2002\Opakovanie%20MP-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akovanie MP- Excel"/>
      <sheetName val="#RE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U22"/>
  <sheetViews>
    <sheetView tabSelected="1" zoomScale="120" zoomScaleNormal="120" workbookViewId="0">
      <selection activeCell="H22" sqref="H22"/>
    </sheetView>
  </sheetViews>
  <sheetFormatPr defaultRowHeight="15"/>
  <cols>
    <col min="1" max="1" width="16.85546875" style="23" bestFit="1" customWidth="1"/>
    <col min="2" max="2" width="9.7109375" style="23" customWidth="1"/>
    <col min="3" max="3" width="12.42578125" style="23" customWidth="1"/>
    <col min="4" max="4" width="9.140625" style="23"/>
    <col min="5" max="5" width="11.42578125" style="23" bestFit="1" customWidth="1"/>
    <col min="6" max="8" width="9.140625" style="23"/>
    <col min="9" max="9" width="9.85546875" style="23" bestFit="1" customWidth="1"/>
    <col min="10" max="256" width="9.140625" style="23"/>
    <col min="257" max="257" width="16.85546875" style="23" bestFit="1" customWidth="1"/>
    <col min="258" max="258" width="9.7109375" style="23" customWidth="1"/>
    <col min="259" max="259" width="12.42578125" style="23" customWidth="1"/>
    <col min="260" max="512" width="9.140625" style="23"/>
    <col min="513" max="513" width="16.85546875" style="23" bestFit="1" customWidth="1"/>
    <col min="514" max="514" width="9.7109375" style="23" customWidth="1"/>
    <col min="515" max="515" width="12.42578125" style="23" customWidth="1"/>
    <col min="516" max="768" width="9.140625" style="23"/>
    <col min="769" max="769" width="16.85546875" style="23" bestFit="1" customWidth="1"/>
    <col min="770" max="770" width="9.7109375" style="23" customWidth="1"/>
    <col min="771" max="771" width="12.42578125" style="23" customWidth="1"/>
    <col min="772" max="1024" width="9.140625" style="23"/>
    <col min="1025" max="1025" width="16.85546875" style="23" bestFit="1" customWidth="1"/>
    <col min="1026" max="1026" width="9.7109375" style="23" customWidth="1"/>
    <col min="1027" max="1027" width="12.42578125" style="23" customWidth="1"/>
    <col min="1028" max="1280" width="9.140625" style="23"/>
    <col min="1281" max="1281" width="16.85546875" style="23" bestFit="1" customWidth="1"/>
    <col min="1282" max="1282" width="9.7109375" style="23" customWidth="1"/>
    <col min="1283" max="1283" width="12.42578125" style="23" customWidth="1"/>
    <col min="1284" max="1536" width="9.140625" style="23"/>
    <col min="1537" max="1537" width="16.85546875" style="23" bestFit="1" customWidth="1"/>
    <col min="1538" max="1538" width="9.7109375" style="23" customWidth="1"/>
    <col min="1539" max="1539" width="12.42578125" style="23" customWidth="1"/>
    <col min="1540" max="1792" width="9.140625" style="23"/>
    <col min="1793" max="1793" width="16.85546875" style="23" bestFit="1" customWidth="1"/>
    <col min="1794" max="1794" width="9.7109375" style="23" customWidth="1"/>
    <col min="1795" max="1795" width="12.42578125" style="23" customWidth="1"/>
    <col min="1796" max="2048" width="9.140625" style="23"/>
    <col min="2049" max="2049" width="16.85546875" style="23" bestFit="1" customWidth="1"/>
    <col min="2050" max="2050" width="9.7109375" style="23" customWidth="1"/>
    <col min="2051" max="2051" width="12.42578125" style="23" customWidth="1"/>
    <col min="2052" max="2304" width="9.140625" style="23"/>
    <col min="2305" max="2305" width="16.85546875" style="23" bestFit="1" customWidth="1"/>
    <col min="2306" max="2306" width="9.7109375" style="23" customWidth="1"/>
    <col min="2307" max="2307" width="12.42578125" style="23" customWidth="1"/>
    <col min="2308" max="2560" width="9.140625" style="23"/>
    <col min="2561" max="2561" width="16.85546875" style="23" bestFit="1" customWidth="1"/>
    <col min="2562" max="2562" width="9.7109375" style="23" customWidth="1"/>
    <col min="2563" max="2563" width="12.42578125" style="23" customWidth="1"/>
    <col min="2564" max="2816" width="9.140625" style="23"/>
    <col min="2817" max="2817" width="16.85546875" style="23" bestFit="1" customWidth="1"/>
    <col min="2818" max="2818" width="9.7109375" style="23" customWidth="1"/>
    <col min="2819" max="2819" width="12.42578125" style="23" customWidth="1"/>
    <col min="2820" max="3072" width="9.140625" style="23"/>
    <col min="3073" max="3073" width="16.85546875" style="23" bestFit="1" customWidth="1"/>
    <col min="3074" max="3074" width="9.7109375" style="23" customWidth="1"/>
    <col min="3075" max="3075" width="12.42578125" style="23" customWidth="1"/>
    <col min="3076" max="3328" width="9.140625" style="23"/>
    <col min="3329" max="3329" width="16.85546875" style="23" bestFit="1" customWidth="1"/>
    <col min="3330" max="3330" width="9.7109375" style="23" customWidth="1"/>
    <col min="3331" max="3331" width="12.42578125" style="23" customWidth="1"/>
    <col min="3332" max="3584" width="9.140625" style="23"/>
    <col min="3585" max="3585" width="16.85546875" style="23" bestFit="1" customWidth="1"/>
    <col min="3586" max="3586" width="9.7109375" style="23" customWidth="1"/>
    <col min="3587" max="3587" width="12.42578125" style="23" customWidth="1"/>
    <col min="3588" max="3840" width="9.140625" style="23"/>
    <col min="3841" max="3841" width="16.85546875" style="23" bestFit="1" customWidth="1"/>
    <col min="3842" max="3842" width="9.7109375" style="23" customWidth="1"/>
    <col min="3843" max="3843" width="12.42578125" style="23" customWidth="1"/>
    <col min="3844" max="4096" width="9.140625" style="23"/>
    <col min="4097" max="4097" width="16.85546875" style="23" bestFit="1" customWidth="1"/>
    <col min="4098" max="4098" width="9.7109375" style="23" customWidth="1"/>
    <col min="4099" max="4099" width="12.42578125" style="23" customWidth="1"/>
    <col min="4100" max="4352" width="9.140625" style="23"/>
    <col min="4353" max="4353" width="16.85546875" style="23" bestFit="1" customWidth="1"/>
    <col min="4354" max="4354" width="9.7109375" style="23" customWidth="1"/>
    <col min="4355" max="4355" width="12.42578125" style="23" customWidth="1"/>
    <col min="4356" max="4608" width="9.140625" style="23"/>
    <col min="4609" max="4609" width="16.85546875" style="23" bestFit="1" customWidth="1"/>
    <col min="4610" max="4610" width="9.7109375" style="23" customWidth="1"/>
    <col min="4611" max="4611" width="12.42578125" style="23" customWidth="1"/>
    <col min="4612" max="4864" width="9.140625" style="23"/>
    <col min="4865" max="4865" width="16.85546875" style="23" bestFit="1" customWidth="1"/>
    <col min="4866" max="4866" width="9.7109375" style="23" customWidth="1"/>
    <col min="4867" max="4867" width="12.42578125" style="23" customWidth="1"/>
    <col min="4868" max="5120" width="9.140625" style="23"/>
    <col min="5121" max="5121" width="16.85546875" style="23" bestFit="1" customWidth="1"/>
    <col min="5122" max="5122" width="9.7109375" style="23" customWidth="1"/>
    <col min="5123" max="5123" width="12.42578125" style="23" customWidth="1"/>
    <col min="5124" max="5376" width="9.140625" style="23"/>
    <col min="5377" max="5377" width="16.85546875" style="23" bestFit="1" customWidth="1"/>
    <col min="5378" max="5378" width="9.7109375" style="23" customWidth="1"/>
    <col min="5379" max="5379" width="12.42578125" style="23" customWidth="1"/>
    <col min="5380" max="5632" width="9.140625" style="23"/>
    <col min="5633" max="5633" width="16.85546875" style="23" bestFit="1" customWidth="1"/>
    <col min="5634" max="5634" width="9.7109375" style="23" customWidth="1"/>
    <col min="5635" max="5635" width="12.42578125" style="23" customWidth="1"/>
    <col min="5636" max="5888" width="9.140625" style="23"/>
    <col min="5889" max="5889" width="16.85546875" style="23" bestFit="1" customWidth="1"/>
    <col min="5890" max="5890" width="9.7109375" style="23" customWidth="1"/>
    <col min="5891" max="5891" width="12.42578125" style="23" customWidth="1"/>
    <col min="5892" max="6144" width="9.140625" style="23"/>
    <col min="6145" max="6145" width="16.85546875" style="23" bestFit="1" customWidth="1"/>
    <col min="6146" max="6146" width="9.7109375" style="23" customWidth="1"/>
    <col min="6147" max="6147" width="12.42578125" style="23" customWidth="1"/>
    <col min="6148" max="6400" width="9.140625" style="23"/>
    <col min="6401" max="6401" width="16.85546875" style="23" bestFit="1" customWidth="1"/>
    <col min="6402" max="6402" width="9.7109375" style="23" customWidth="1"/>
    <col min="6403" max="6403" width="12.42578125" style="23" customWidth="1"/>
    <col min="6404" max="6656" width="9.140625" style="23"/>
    <col min="6657" max="6657" width="16.85546875" style="23" bestFit="1" customWidth="1"/>
    <col min="6658" max="6658" width="9.7109375" style="23" customWidth="1"/>
    <col min="6659" max="6659" width="12.42578125" style="23" customWidth="1"/>
    <col min="6660" max="6912" width="9.140625" style="23"/>
    <col min="6913" max="6913" width="16.85546875" style="23" bestFit="1" customWidth="1"/>
    <col min="6914" max="6914" width="9.7109375" style="23" customWidth="1"/>
    <col min="6915" max="6915" width="12.42578125" style="23" customWidth="1"/>
    <col min="6916" max="7168" width="9.140625" style="23"/>
    <col min="7169" max="7169" width="16.85546875" style="23" bestFit="1" customWidth="1"/>
    <col min="7170" max="7170" width="9.7109375" style="23" customWidth="1"/>
    <col min="7171" max="7171" width="12.42578125" style="23" customWidth="1"/>
    <col min="7172" max="7424" width="9.140625" style="23"/>
    <col min="7425" max="7425" width="16.85546875" style="23" bestFit="1" customWidth="1"/>
    <col min="7426" max="7426" width="9.7109375" style="23" customWidth="1"/>
    <col min="7427" max="7427" width="12.42578125" style="23" customWidth="1"/>
    <col min="7428" max="7680" width="9.140625" style="23"/>
    <col min="7681" max="7681" width="16.85546875" style="23" bestFit="1" customWidth="1"/>
    <col min="7682" max="7682" width="9.7109375" style="23" customWidth="1"/>
    <col min="7683" max="7683" width="12.42578125" style="23" customWidth="1"/>
    <col min="7684" max="7936" width="9.140625" style="23"/>
    <col min="7937" max="7937" width="16.85546875" style="23" bestFit="1" customWidth="1"/>
    <col min="7938" max="7938" width="9.7109375" style="23" customWidth="1"/>
    <col min="7939" max="7939" width="12.42578125" style="23" customWidth="1"/>
    <col min="7940" max="8192" width="9.140625" style="23"/>
    <col min="8193" max="8193" width="16.85546875" style="23" bestFit="1" customWidth="1"/>
    <col min="8194" max="8194" width="9.7109375" style="23" customWidth="1"/>
    <col min="8195" max="8195" width="12.42578125" style="23" customWidth="1"/>
    <col min="8196" max="8448" width="9.140625" style="23"/>
    <col min="8449" max="8449" width="16.85546875" style="23" bestFit="1" customWidth="1"/>
    <col min="8450" max="8450" width="9.7109375" style="23" customWidth="1"/>
    <col min="8451" max="8451" width="12.42578125" style="23" customWidth="1"/>
    <col min="8452" max="8704" width="9.140625" style="23"/>
    <col min="8705" max="8705" width="16.85546875" style="23" bestFit="1" customWidth="1"/>
    <col min="8706" max="8706" width="9.7109375" style="23" customWidth="1"/>
    <col min="8707" max="8707" width="12.42578125" style="23" customWidth="1"/>
    <col min="8708" max="8960" width="9.140625" style="23"/>
    <col min="8961" max="8961" width="16.85546875" style="23" bestFit="1" customWidth="1"/>
    <col min="8962" max="8962" width="9.7109375" style="23" customWidth="1"/>
    <col min="8963" max="8963" width="12.42578125" style="23" customWidth="1"/>
    <col min="8964" max="9216" width="9.140625" style="23"/>
    <col min="9217" max="9217" width="16.85546875" style="23" bestFit="1" customWidth="1"/>
    <col min="9218" max="9218" width="9.7109375" style="23" customWidth="1"/>
    <col min="9219" max="9219" width="12.42578125" style="23" customWidth="1"/>
    <col min="9220" max="9472" width="9.140625" style="23"/>
    <col min="9473" max="9473" width="16.85546875" style="23" bestFit="1" customWidth="1"/>
    <col min="9474" max="9474" width="9.7109375" style="23" customWidth="1"/>
    <col min="9475" max="9475" width="12.42578125" style="23" customWidth="1"/>
    <col min="9476" max="9728" width="9.140625" style="23"/>
    <col min="9729" max="9729" width="16.85546875" style="23" bestFit="1" customWidth="1"/>
    <col min="9730" max="9730" width="9.7109375" style="23" customWidth="1"/>
    <col min="9731" max="9731" width="12.42578125" style="23" customWidth="1"/>
    <col min="9732" max="9984" width="9.140625" style="23"/>
    <col min="9985" max="9985" width="16.85546875" style="23" bestFit="1" customWidth="1"/>
    <col min="9986" max="9986" width="9.7109375" style="23" customWidth="1"/>
    <col min="9987" max="9987" width="12.42578125" style="23" customWidth="1"/>
    <col min="9988" max="10240" width="9.140625" style="23"/>
    <col min="10241" max="10241" width="16.85546875" style="23" bestFit="1" customWidth="1"/>
    <col min="10242" max="10242" width="9.7109375" style="23" customWidth="1"/>
    <col min="10243" max="10243" width="12.42578125" style="23" customWidth="1"/>
    <col min="10244" max="10496" width="9.140625" style="23"/>
    <col min="10497" max="10497" width="16.85546875" style="23" bestFit="1" customWidth="1"/>
    <col min="10498" max="10498" width="9.7109375" style="23" customWidth="1"/>
    <col min="10499" max="10499" width="12.42578125" style="23" customWidth="1"/>
    <col min="10500" max="10752" width="9.140625" style="23"/>
    <col min="10753" max="10753" width="16.85546875" style="23" bestFit="1" customWidth="1"/>
    <col min="10754" max="10754" width="9.7109375" style="23" customWidth="1"/>
    <col min="10755" max="10755" width="12.42578125" style="23" customWidth="1"/>
    <col min="10756" max="11008" width="9.140625" style="23"/>
    <col min="11009" max="11009" width="16.85546875" style="23" bestFit="1" customWidth="1"/>
    <col min="11010" max="11010" width="9.7109375" style="23" customWidth="1"/>
    <col min="11011" max="11011" width="12.42578125" style="23" customWidth="1"/>
    <col min="11012" max="11264" width="9.140625" style="23"/>
    <col min="11265" max="11265" width="16.85546875" style="23" bestFit="1" customWidth="1"/>
    <col min="11266" max="11266" width="9.7109375" style="23" customWidth="1"/>
    <col min="11267" max="11267" width="12.42578125" style="23" customWidth="1"/>
    <col min="11268" max="11520" width="9.140625" style="23"/>
    <col min="11521" max="11521" width="16.85546875" style="23" bestFit="1" customWidth="1"/>
    <col min="11522" max="11522" width="9.7109375" style="23" customWidth="1"/>
    <col min="11523" max="11523" width="12.42578125" style="23" customWidth="1"/>
    <col min="11524" max="11776" width="9.140625" style="23"/>
    <col min="11777" max="11777" width="16.85546875" style="23" bestFit="1" customWidth="1"/>
    <col min="11778" max="11778" width="9.7109375" style="23" customWidth="1"/>
    <col min="11779" max="11779" width="12.42578125" style="23" customWidth="1"/>
    <col min="11780" max="12032" width="9.140625" style="23"/>
    <col min="12033" max="12033" width="16.85546875" style="23" bestFit="1" customWidth="1"/>
    <col min="12034" max="12034" width="9.7109375" style="23" customWidth="1"/>
    <col min="12035" max="12035" width="12.42578125" style="23" customWidth="1"/>
    <col min="12036" max="12288" width="9.140625" style="23"/>
    <col min="12289" max="12289" width="16.85546875" style="23" bestFit="1" customWidth="1"/>
    <col min="12290" max="12290" width="9.7109375" style="23" customWidth="1"/>
    <col min="12291" max="12291" width="12.42578125" style="23" customWidth="1"/>
    <col min="12292" max="12544" width="9.140625" style="23"/>
    <col min="12545" max="12545" width="16.85546875" style="23" bestFit="1" customWidth="1"/>
    <col min="12546" max="12546" width="9.7109375" style="23" customWidth="1"/>
    <col min="12547" max="12547" width="12.42578125" style="23" customWidth="1"/>
    <col min="12548" max="12800" width="9.140625" style="23"/>
    <col min="12801" max="12801" width="16.85546875" style="23" bestFit="1" customWidth="1"/>
    <col min="12802" max="12802" width="9.7109375" style="23" customWidth="1"/>
    <col min="12803" max="12803" width="12.42578125" style="23" customWidth="1"/>
    <col min="12804" max="13056" width="9.140625" style="23"/>
    <col min="13057" max="13057" width="16.85546875" style="23" bestFit="1" customWidth="1"/>
    <col min="13058" max="13058" width="9.7109375" style="23" customWidth="1"/>
    <col min="13059" max="13059" width="12.42578125" style="23" customWidth="1"/>
    <col min="13060" max="13312" width="9.140625" style="23"/>
    <col min="13313" max="13313" width="16.85546875" style="23" bestFit="1" customWidth="1"/>
    <col min="13314" max="13314" width="9.7109375" style="23" customWidth="1"/>
    <col min="13315" max="13315" width="12.42578125" style="23" customWidth="1"/>
    <col min="13316" max="13568" width="9.140625" style="23"/>
    <col min="13569" max="13569" width="16.85546875" style="23" bestFit="1" customWidth="1"/>
    <col min="13570" max="13570" width="9.7109375" style="23" customWidth="1"/>
    <col min="13571" max="13571" width="12.42578125" style="23" customWidth="1"/>
    <col min="13572" max="13824" width="9.140625" style="23"/>
    <col min="13825" max="13825" width="16.85546875" style="23" bestFit="1" customWidth="1"/>
    <col min="13826" max="13826" width="9.7109375" style="23" customWidth="1"/>
    <col min="13827" max="13827" width="12.42578125" style="23" customWidth="1"/>
    <col min="13828" max="14080" width="9.140625" style="23"/>
    <col min="14081" max="14081" width="16.85546875" style="23" bestFit="1" customWidth="1"/>
    <col min="14082" max="14082" width="9.7109375" style="23" customWidth="1"/>
    <col min="14083" max="14083" width="12.42578125" style="23" customWidth="1"/>
    <col min="14084" max="14336" width="9.140625" style="23"/>
    <col min="14337" max="14337" width="16.85546875" style="23" bestFit="1" customWidth="1"/>
    <col min="14338" max="14338" width="9.7109375" style="23" customWidth="1"/>
    <col min="14339" max="14339" width="12.42578125" style="23" customWidth="1"/>
    <col min="14340" max="14592" width="9.140625" style="23"/>
    <col min="14593" max="14593" width="16.85546875" style="23" bestFit="1" customWidth="1"/>
    <col min="14594" max="14594" width="9.7109375" style="23" customWidth="1"/>
    <col min="14595" max="14595" width="12.42578125" style="23" customWidth="1"/>
    <col min="14596" max="14848" width="9.140625" style="23"/>
    <col min="14849" max="14849" width="16.85546875" style="23" bestFit="1" customWidth="1"/>
    <col min="14850" max="14850" width="9.7109375" style="23" customWidth="1"/>
    <col min="14851" max="14851" width="12.42578125" style="23" customWidth="1"/>
    <col min="14852" max="15104" width="9.140625" style="23"/>
    <col min="15105" max="15105" width="16.85546875" style="23" bestFit="1" customWidth="1"/>
    <col min="15106" max="15106" width="9.7109375" style="23" customWidth="1"/>
    <col min="15107" max="15107" width="12.42578125" style="23" customWidth="1"/>
    <col min="15108" max="15360" width="9.140625" style="23"/>
    <col min="15361" max="15361" width="16.85546875" style="23" bestFit="1" customWidth="1"/>
    <col min="15362" max="15362" width="9.7109375" style="23" customWidth="1"/>
    <col min="15363" max="15363" width="12.42578125" style="23" customWidth="1"/>
    <col min="15364" max="15616" width="9.140625" style="23"/>
    <col min="15617" max="15617" width="16.85546875" style="23" bestFit="1" customWidth="1"/>
    <col min="15618" max="15618" width="9.7109375" style="23" customWidth="1"/>
    <col min="15619" max="15619" width="12.42578125" style="23" customWidth="1"/>
    <col min="15620" max="15872" width="9.140625" style="23"/>
    <col min="15873" max="15873" width="16.85546875" style="23" bestFit="1" customWidth="1"/>
    <col min="15874" max="15874" width="9.7109375" style="23" customWidth="1"/>
    <col min="15875" max="15875" width="12.42578125" style="23" customWidth="1"/>
    <col min="15876" max="16128" width="9.140625" style="23"/>
    <col min="16129" max="16129" width="16.85546875" style="23" bestFit="1" customWidth="1"/>
    <col min="16130" max="16130" width="9.7109375" style="23" customWidth="1"/>
    <col min="16131" max="16131" width="12.42578125" style="23" customWidth="1"/>
    <col min="16132" max="16384" width="9.140625" style="23"/>
  </cols>
  <sheetData>
    <row r="1" spans="1:21" ht="16.5" thickBot="1">
      <c r="A1" s="29"/>
      <c r="B1" s="29"/>
      <c r="C1" s="29"/>
      <c r="D1" s="29"/>
      <c r="E1" s="29"/>
      <c r="F1" s="29"/>
      <c r="G1" s="29"/>
      <c r="H1" s="30" t="s">
        <v>23</v>
      </c>
      <c r="I1" s="77">
        <v>3</v>
      </c>
      <c r="K1" s="31" t="s">
        <v>24</v>
      </c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>
      <c r="A2" s="29"/>
      <c r="B2" s="29"/>
      <c r="C2" s="29"/>
      <c r="D2" s="29"/>
      <c r="E2" s="71">
        <v>14</v>
      </c>
      <c r="F2" s="71">
        <v>0.14000000000000001</v>
      </c>
      <c r="G2" s="29"/>
      <c r="H2" s="34"/>
      <c r="I2" s="34"/>
      <c r="K2" s="35" t="s">
        <v>25</v>
      </c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>
      <c r="A3" s="29"/>
      <c r="B3" s="29"/>
      <c r="C3" s="29"/>
      <c r="D3" s="29"/>
      <c r="E3" s="29"/>
      <c r="F3" s="29"/>
      <c r="G3" s="29"/>
      <c r="H3" s="34"/>
      <c r="I3" s="34"/>
      <c r="K3" s="35" t="s">
        <v>26</v>
      </c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5.75" thickBot="1">
      <c r="A4" s="38"/>
      <c r="B4" s="34"/>
      <c r="C4" s="34"/>
      <c r="D4" s="34"/>
      <c r="E4" s="34"/>
      <c r="F4" s="39">
        <v>0.14000000000000001</v>
      </c>
      <c r="G4" s="40">
        <v>0.1</v>
      </c>
      <c r="H4" s="40">
        <v>0.03</v>
      </c>
      <c r="I4" s="34"/>
      <c r="K4" s="69" t="s">
        <v>59</v>
      </c>
      <c r="L4" s="36"/>
      <c r="M4" s="36"/>
      <c r="N4" s="36"/>
      <c r="O4" s="36"/>
      <c r="P4" s="36"/>
      <c r="Q4" s="36"/>
      <c r="R4" s="36"/>
      <c r="S4" s="36"/>
      <c r="T4" s="36"/>
      <c r="U4" s="37"/>
    </row>
    <row r="5" spans="1:21" ht="26.25" thickBot="1">
      <c r="A5" s="41" t="s">
        <v>27</v>
      </c>
      <c r="B5" s="42" t="s">
        <v>28</v>
      </c>
      <c r="C5" s="43" t="s">
        <v>29</v>
      </c>
      <c r="D5" s="44" t="s">
        <v>30</v>
      </c>
      <c r="E5" s="43" t="s">
        <v>31</v>
      </c>
      <c r="F5" s="43" t="s">
        <v>61</v>
      </c>
      <c r="G5" s="43" t="s">
        <v>32</v>
      </c>
      <c r="H5" s="43" t="s">
        <v>62</v>
      </c>
      <c r="I5" s="45" t="s">
        <v>33</v>
      </c>
      <c r="K5" s="70" t="s">
        <v>60</v>
      </c>
      <c r="L5" s="36"/>
      <c r="M5" s="36"/>
      <c r="N5" s="36"/>
      <c r="O5" s="36"/>
      <c r="P5" s="36"/>
      <c r="Q5" s="36"/>
      <c r="R5" s="36"/>
      <c r="S5" s="36"/>
      <c r="T5" s="36"/>
      <c r="U5" s="37"/>
    </row>
    <row r="6" spans="1:21">
      <c r="A6" s="46" t="s">
        <v>34</v>
      </c>
      <c r="B6" s="47">
        <v>1</v>
      </c>
      <c r="C6" s="48">
        <v>110</v>
      </c>
      <c r="D6" s="72">
        <v>0</v>
      </c>
      <c r="E6" s="72">
        <f>C6*$I$1</f>
        <v>330</v>
      </c>
      <c r="F6" s="72">
        <f>E6*$F$4</f>
        <v>46.2</v>
      </c>
      <c r="G6" s="72">
        <f>E6*$G$4</f>
        <v>33</v>
      </c>
      <c r="H6" s="72">
        <f>E6*$H$4</f>
        <v>9.9</v>
      </c>
      <c r="I6" s="76">
        <f>E6-F6-G6-H6+D6</f>
        <v>240.9</v>
      </c>
      <c r="K6" s="35" t="s">
        <v>35</v>
      </c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>
      <c r="A7" s="49" t="s">
        <v>36</v>
      </c>
      <c r="B7" s="50">
        <v>2</v>
      </c>
      <c r="C7" s="51">
        <v>125</v>
      </c>
      <c r="D7" s="73">
        <v>30</v>
      </c>
      <c r="E7" s="72">
        <f t="shared" ref="E7:E15" si="0">C7*$I$1</f>
        <v>375</v>
      </c>
      <c r="F7" s="72">
        <f t="shared" ref="F7:F15" si="1">E7*$F$4</f>
        <v>52.500000000000007</v>
      </c>
      <c r="G7" s="72">
        <f t="shared" ref="G7:G15" si="2">E7*$G$4</f>
        <v>37.5</v>
      </c>
      <c r="H7" s="72">
        <f t="shared" ref="H7:H15" si="3">E7*$H$4</f>
        <v>11.25</v>
      </c>
      <c r="I7" s="76">
        <f t="shared" ref="I7:I15" si="4">E7-F7-G7-H7+D7</f>
        <v>303.75</v>
      </c>
      <c r="K7" s="35" t="s">
        <v>37</v>
      </c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>
      <c r="A8" s="49" t="s">
        <v>38</v>
      </c>
      <c r="B8" s="47">
        <v>3</v>
      </c>
      <c r="C8" s="52">
        <v>140</v>
      </c>
      <c r="D8" s="74">
        <v>30</v>
      </c>
      <c r="E8" s="72">
        <f t="shared" si="0"/>
        <v>420</v>
      </c>
      <c r="F8" s="72">
        <f t="shared" si="1"/>
        <v>58.800000000000004</v>
      </c>
      <c r="G8" s="72">
        <f t="shared" si="2"/>
        <v>42</v>
      </c>
      <c r="H8" s="72">
        <f t="shared" si="3"/>
        <v>12.6</v>
      </c>
      <c r="I8" s="76">
        <f t="shared" si="4"/>
        <v>336.59999999999997</v>
      </c>
      <c r="K8" s="35" t="s">
        <v>39</v>
      </c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>
      <c r="A9" s="49" t="s">
        <v>40</v>
      </c>
      <c r="B9" s="50">
        <v>4</v>
      </c>
      <c r="C9" s="52">
        <v>142</v>
      </c>
      <c r="D9" s="74">
        <v>30</v>
      </c>
      <c r="E9" s="72">
        <f t="shared" si="0"/>
        <v>426</v>
      </c>
      <c r="F9" s="72">
        <f t="shared" si="1"/>
        <v>59.640000000000008</v>
      </c>
      <c r="G9" s="72">
        <f t="shared" si="2"/>
        <v>42.6</v>
      </c>
      <c r="H9" s="72">
        <f t="shared" si="3"/>
        <v>12.78</v>
      </c>
      <c r="I9" s="76">
        <f t="shared" si="4"/>
        <v>340.98</v>
      </c>
      <c r="K9" s="35" t="s">
        <v>41</v>
      </c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>
      <c r="A10" s="49" t="s">
        <v>42</v>
      </c>
      <c r="B10" s="47">
        <v>5</v>
      </c>
      <c r="C10" s="52">
        <v>115</v>
      </c>
      <c r="D10" s="74">
        <v>0</v>
      </c>
      <c r="E10" s="72">
        <f t="shared" si="0"/>
        <v>345</v>
      </c>
      <c r="F10" s="72">
        <f t="shared" si="1"/>
        <v>48.300000000000004</v>
      </c>
      <c r="G10" s="72">
        <f t="shared" si="2"/>
        <v>34.5</v>
      </c>
      <c r="H10" s="72">
        <f t="shared" si="3"/>
        <v>10.35</v>
      </c>
      <c r="I10" s="76">
        <f t="shared" si="4"/>
        <v>251.85</v>
      </c>
      <c r="K10" s="35" t="s">
        <v>55</v>
      </c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>
      <c r="A11" s="49" t="s">
        <v>43</v>
      </c>
      <c r="B11" s="50">
        <v>6</v>
      </c>
      <c r="C11" s="52">
        <v>100</v>
      </c>
      <c r="D11" s="74">
        <v>0</v>
      </c>
      <c r="E11" s="72">
        <f t="shared" si="0"/>
        <v>300</v>
      </c>
      <c r="F11" s="72">
        <f t="shared" si="1"/>
        <v>42.000000000000007</v>
      </c>
      <c r="G11" s="72">
        <f t="shared" si="2"/>
        <v>30</v>
      </c>
      <c r="H11" s="72">
        <f t="shared" si="3"/>
        <v>9</v>
      </c>
      <c r="I11" s="76">
        <f t="shared" si="4"/>
        <v>219</v>
      </c>
      <c r="K11" s="35" t="s">
        <v>56</v>
      </c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>
      <c r="A12" s="49" t="s">
        <v>44</v>
      </c>
      <c r="B12" s="47">
        <v>7</v>
      </c>
      <c r="C12" s="52">
        <v>147</v>
      </c>
      <c r="D12" s="74">
        <v>30</v>
      </c>
      <c r="E12" s="72">
        <f t="shared" si="0"/>
        <v>441</v>
      </c>
      <c r="F12" s="72">
        <f t="shared" si="1"/>
        <v>61.740000000000009</v>
      </c>
      <c r="G12" s="72">
        <f t="shared" si="2"/>
        <v>44.1</v>
      </c>
      <c r="H12" s="72">
        <f t="shared" si="3"/>
        <v>13.229999999999999</v>
      </c>
      <c r="I12" s="76">
        <f t="shared" si="4"/>
        <v>351.92999999999995</v>
      </c>
      <c r="K12" s="35" t="s">
        <v>57</v>
      </c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>
      <c r="A13" s="49" t="s">
        <v>45</v>
      </c>
      <c r="B13" s="50">
        <v>8</v>
      </c>
      <c r="C13" s="52">
        <v>150</v>
      </c>
      <c r="D13" s="74">
        <v>30</v>
      </c>
      <c r="E13" s="72">
        <f t="shared" si="0"/>
        <v>450</v>
      </c>
      <c r="F13" s="72">
        <f t="shared" si="1"/>
        <v>63.000000000000007</v>
      </c>
      <c r="G13" s="72">
        <f t="shared" si="2"/>
        <v>45</v>
      </c>
      <c r="H13" s="72">
        <f t="shared" si="3"/>
        <v>13.5</v>
      </c>
      <c r="I13" s="76">
        <f t="shared" si="4"/>
        <v>358.5</v>
      </c>
      <c r="K13" s="35" t="s">
        <v>58</v>
      </c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ht="15.75" thickBot="1">
      <c r="A14" s="49" t="s">
        <v>46</v>
      </c>
      <c r="B14" s="47">
        <v>9</v>
      </c>
      <c r="C14" s="52">
        <v>112</v>
      </c>
      <c r="D14" s="74">
        <v>0</v>
      </c>
      <c r="E14" s="72">
        <f t="shared" si="0"/>
        <v>336</v>
      </c>
      <c r="F14" s="72">
        <f t="shared" si="1"/>
        <v>47.040000000000006</v>
      </c>
      <c r="G14" s="72">
        <f t="shared" si="2"/>
        <v>33.6</v>
      </c>
      <c r="H14" s="72">
        <f t="shared" si="3"/>
        <v>10.08</v>
      </c>
      <c r="I14" s="76">
        <f t="shared" si="4"/>
        <v>245.27999999999997</v>
      </c>
      <c r="K14" s="61" t="s">
        <v>47</v>
      </c>
      <c r="L14" s="62"/>
      <c r="M14" s="62"/>
      <c r="N14" s="62"/>
      <c r="O14" s="62"/>
      <c r="P14" s="62"/>
      <c r="Q14" s="62"/>
      <c r="R14" s="62"/>
      <c r="S14" s="62"/>
      <c r="T14" s="62"/>
      <c r="U14" s="63"/>
    </row>
    <row r="15" spans="1:21" ht="15.75" thickBot="1">
      <c r="A15" s="53" t="s">
        <v>48</v>
      </c>
      <c r="B15" s="50">
        <v>10</v>
      </c>
      <c r="C15" s="54">
        <v>135</v>
      </c>
      <c r="D15" s="75">
        <v>30</v>
      </c>
      <c r="E15" s="72">
        <f t="shared" si="0"/>
        <v>405</v>
      </c>
      <c r="F15" s="72">
        <f t="shared" si="1"/>
        <v>56.7</v>
      </c>
      <c r="G15" s="72">
        <f t="shared" si="2"/>
        <v>40.5</v>
      </c>
      <c r="H15" s="72">
        <f t="shared" si="3"/>
        <v>12.15</v>
      </c>
      <c r="I15" s="76">
        <f t="shared" si="4"/>
        <v>325.65000000000003</v>
      </c>
      <c r="S15"/>
      <c r="T15"/>
      <c r="U15"/>
    </row>
    <row r="16" spans="1:21">
      <c r="B16" s="55" t="s">
        <v>49</v>
      </c>
      <c r="C16" s="56">
        <f>MIN(C6:C15)</f>
        <v>100</v>
      </c>
      <c r="D16" s="56">
        <f t="shared" ref="D16:I16" si="5">MIN(D6:D15)</f>
        <v>0</v>
      </c>
      <c r="E16" s="56">
        <f t="shared" si="5"/>
        <v>300</v>
      </c>
      <c r="F16" s="56">
        <f t="shared" si="5"/>
        <v>42.000000000000007</v>
      </c>
      <c r="G16" s="56">
        <f t="shared" si="5"/>
        <v>30</v>
      </c>
      <c r="H16" s="56">
        <f t="shared" si="5"/>
        <v>9</v>
      </c>
      <c r="I16" s="56">
        <f t="shared" si="5"/>
        <v>219</v>
      </c>
      <c r="S16"/>
      <c r="T16"/>
      <c r="U16"/>
    </row>
    <row r="17" spans="1:21">
      <c r="B17" s="57" t="s">
        <v>50</v>
      </c>
      <c r="C17" s="58">
        <f>MAX(C6:C15)</f>
        <v>150</v>
      </c>
      <c r="D17" s="58">
        <f t="shared" ref="D17:I17" si="6">MAX(D6:D15)</f>
        <v>30</v>
      </c>
      <c r="E17" s="58">
        <f t="shared" si="6"/>
        <v>450</v>
      </c>
      <c r="F17" s="58">
        <f t="shared" si="6"/>
        <v>63.000000000000007</v>
      </c>
      <c r="G17" s="58">
        <f t="shared" si="6"/>
        <v>45</v>
      </c>
      <c r="H17" s="58">
        <f t="shared" si="6"/>
        <v>13.5</v>
      </c>
      <c r="I17" s="58">
        <f t="shared" si="6"/>
        <v>358.5</v>
      </c>
      <c r="K17"/>
      <c r="L17"/>
      <c r="M17"/>
      <c r="N17"/>
      <c r="O17"/>
      <c r="P17"/>
      <c r="Q17"/>
      <c r="R17"/>
      <c r="S17"/>
      <c r="T17"/>
      <c r="U17"/>
    </row>
    <row r="18" spans="1:21" ht="15.75" thickBot="1">
      <c r="B18" s="59" t="s">
        <v>51</v>
      </c>
      <c r="C18" s="60">
        <f>AVERAGE(C6:C15)</f>
        <v>127.6</v>
      </c>
      <c r="D18" s="60">
        <f t="shared" ref="D18:I18" si="7">AVERAGE(D6:D15)</f>
        <v>18</v>
      </c>
      <c r="E18" s="60">
        <f t="shared" si="7"/>
        <v>382.8</v>
      </c>
      <c r="F18" s="60">
        <f t="shared" si="7"/>
        <v>53.592000000000006</v>
      </c>
      <c r="G18" s="60">
        <f t="shared" si="7"/>
        <v>38.28</v>
      </c>
      <c r="H18" s="60">
        <f t="shared" si="7"/>
        <v>11.484</v>
      </c>
      <c r="I18" s="60">
        <f t="shared" si="7"/>
        <v>297.44400000000002</v>
      </c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F19" s="29"/>
      <c r="G19" s="29"/>
      <c r="H19" s="29"/>
      <c r="I19" s="29"/>
      <c r="K19"/>
      <c r="L19"/>
      <c r="M19"/>
      <c r="N19"/>
      <c r="O19"/>
      <c r="P19"/>
      <c r="Q19"/>
      <c r="R19"/>
      <c r="S19"/>
      <c r="T19"/>
      <c r="U19"/>
    </row>
    <row r="20" spans="1:21" ht="15.75" thickBot="1">
      <c r="K20"/>
      <c r="L20"/>
      <c r="M20"/>
      <c r="N20"/>
      <c r="O20"/>
      <c r="P20"/>
      <c r="Q20"/>
      <c r="R20"/>
      <c r="S20"/>
      <c r="T20"/>
      <c r="U20"/>
    </row>
    <row r="21" spans="1:21" ht="45.75" thickBot="1">
      <c r="A21" s="64" t="s">
        <v>52</v>
      </c>
      <c r="B21" s="65">
        <f>COUNTIF(D6:D15,"&gt;0")</f>
        <v>6</v>
      </c>
      <c r="D21" s="66" t="s">
        <v>53</v>
      </c>
      <c r="E21" s="78">
        <f>SUM(I6:I15)</f>
        <v>2974.44</v>
      </c>
    </row>
    <row r="22" spans="1:21" ht="52.5" thickBot="1">
      <c r="A22" s="68" t="s">
        <v>54</v>
      </c>
      <c r="B22" s="67">
        <f>SUMIF(E6:E15,"&gt;400")</f>
        <v>2142</v>
      </c>
    </row>
  </sheetData>
  <conditionalFormatting sqref="C6:C15">
    <cfRule type="dataBar" priority="1">
      <dataBar>
        <cfvo type="num" val="&quot;&lt;120&quot;"/>
        <cfvo type="max"/>
        <color rgb="FF638EC6"/>
      </dataBar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29"/>
  <sheetViews>
    <sheetView workbookViewId="0">
      <selection activeCell="E17" sqref="E17"/>
    </sheetView>
  </sheetViews>
  <sheetFormatPr defaultRowHeight="15"/>
  <cols>
    <col min="1" max="1" width="23.28515625" style="23" customWidth="1"/>
    <col min="2" max="3" width="9.140625" style="23"/>
    <col min="4" max="4" width="24.140625" style="23" customWidth="1"/>
    <col min="5" max="7" width="9.140625" style="23"/>
    <col min="8" max="8" width="18.28515625" style="23" customWidth="1"/>
    <col min="9" max="256" width="9.140625" style="23"/>
    <col min="257" max="257" width="23.28515625" style="23" customWidth="1"/>
    <col min="258" max="259" width="9.140625" style="23"/>
    <col min="260" max="260" width="24.140625" style="23" customWidth="1"/>
    <col min="261" max="263" width="9.140625" style="23"/>
    <col min="264" max="264" width="18.28515625" style="23" customWidth="1"/>
    <col min="265" max="512" width="9.140625" style="23"/>
    <col min="513" max="513" width="23.28515625" style="23" customWidth="1"/>
    <col min="514" max="515" width="9.140625" style="23"/>
    <col min="516" max="516" width="24.140625" style="23" customWidth="1"/>
    <col min="517" max="519" width="9.140625" style="23"/>
    <col min="520" max="520" width="18.28515625" style="23" customWidth="1"/>
    <col min="521" max="768" width="9.140625" style="23"/>
    <col min="769" max="769" width="23.28515625" style="23" customWidth="1"/>
    <col min="770" max="771" width="9.140625" style="23"/>
    <col min="772" max="772" width="24.140625" style="23" customWidth="1"/>
    <col min="773" max="775" width="9.140625" style="23"/>
    <col min="776" max="776" width="18.28515625" style="23" customWidth="1"/>
    <col min="777" max="1024" width="9.140625" style="23"/>
    <col min="1025" max="1025" width="23.28515625" style="23" customWidth="1"/>
    <col min="1026" max="1027" width="9.140625" style="23"/>
    <col min="1028" max="1028" width="24.140625" style="23" customWidth="1"/>
    <col min="1029" max="1031" width="9.140625" style="23"/>
    <col min="1032" max="1032" width="18.28515625" style="23" customWidth="1"/>
    <col min="1033" max="1280" width="9.140625" style="23"/>
    <col min="1281" max="1281" width="23.28515625" style="23" customWidth="1"/>
    <col min="1282" max="1283" width="9.140625" style="23"/>
    <col min="1284" max="1284" width="24.140625" style="23" customWidth="1"/>
    <col min="1285" max="1287" width="9.140625" style="23"/>
    <col min="1288" max="1288" width="18.28515625" style="23" customWidth="1"/>
    <col min="1289" max="1536" width="9.140625" style="23"/>
    <col min="1537" max="1537" width="23.28515625" style="23" customWidth="1"/>
    <col min="1538" max="1539" width="9.140625" style="23"/>
    <col min="1540" max="1540" width="24.140625" style="23" customWidth="1"/>
    <col min="1541" max="1543" width="9.140625" style="23"/>
    <col min="1544" max="1544" width="18.28515625" style="23" customWidth="1"/>
    <col min="1545" max="1792" width="9.140625" style="23"/>
    <col min="1793" max="1793" width="23.28515625" style="23" customWidth="1"/>
    <col min="1794" max="1795" width="9.140625" style="23"/>
    <col min="1796" max="1796" width="24.140625" style="23" customWidth="1"/>
    <col min="1797" max="1799" width="9.140625" style="23"/>
    <col min="1800" max="1800" width="18.28515625" style="23" customWidth="1"/>
    <col min="1801" max="2048" width="9.140625" style="23"/>
    <col min="2049" max="2049" width="23.28515625" style="23" customWidth="1"/>
    <col min="2050" max="2051" width="9.140625" style="23"/>
    <col min="2052" max="2052" width="24.140625" style="23" customWidth="1"/>
    <col min="2053" max="2055" width="9.140625" style="23"/>
    <col min="2056" max="2056" width="18.28515625" style="23" customWidth="1"/>
    <col min="2057" max="2304" width="9.140625" style="23"/>
    <col min="2305" max="2305" width="23.28515625" style="23" customWidth="1"/>
    <col min="2306" max="2307" width="9.140625" style="23"/>
    <col min="2308" max="2308" width="24.140625" style="23" customWidth="1"/>
    <col min="2309" max="2311" width="9.140625" style="23"/>
    <col min="2312" max="2312" width="18.28515625" style="23" customWidth="1"/>
    <col min="2313" max="2560" width="9.140625" style="23"/>
    <col min="2561" max="2561" width="23.28515625" style="23" customWidth="1"/>
    <col min="2562" max="2563" width="9.140625" style="23"/>
    <col min="2564" max="2564" width="24.140625" style="23" customWidth="1"/>
    <col min="2565" max="2567" width="9.140625" style="23"/>
    <col min="2568" max="2568" width="18.28515625" style="23" customWidth="1"/>
    <col min="2569" max="2816" width="9.140625" style="23"/>
    <col min="2817" max="2817" width="23.28515625" style="23" customWidth="1"/>
    <col min="2818" max="2819" width="9.140625" style="23"/>
    <col min="2820" max="2820" width="24.140625" style="23" customWidth="1"/>
    <col min="2821" max="2823" width="9.140625" style="23"/>
    <col min="2824" max="2824" width="18.28515625" style="23" customWidth="1"/>
    <col min="2825" max="3072" width="9.140625" style="23"/>
    <col min="3073" max="3073" width="23.28515625" style="23" customWidth="1"/>
    <col min="3074" max="3075" width="9.140625" style="23"/>
    <col min="3076" max="3076" width="24.140625" style="23" customWidth="1"/>
    <col min="3077" max="3079" width="9.140625" style="23"/>
    <col min="3080" max="3080" width="18.28515625" style="23" customWidth="1"/>
    <col min="3081" max="3328" width="9.140625" style="23"/>
    <col min="3329" max="3329" width="23.28515625" style="23" customWidth="1"/>
    <col min="3330" max="3331" width="9.140625" style="23"/>
    <col min="3332" max="3332" width="24.140625" style="23" customWidth="1"/>
    <col min="3333" max="3335" width="9.140625" style="23"/>
    <col min="3336" max="3336" width="18.28515625" style="23" customWidth="1"/>
    <col min="3337" max="3584" width="9.140625" style="23"/>
    <col min="3585" max="3585" width="23.28515625" style="23" customWidth="1"/>
    <col min="3586" max="3587" width="9.140625" style="23"/>
    <col min="3588" max="3588" width="24.140625" style="23" customWidth="1"/>
    <col min="3589" max="3591" width="9.140625" style="23"/>
    <col min="3592" max="3592" width="18.28515625" style="23" customWidth="1"/>
    <col min="3593" max="3840" width="9.140625" style="23"/>
    <col min="3841" max="3841" width="23.28515625" style="23" customWidth="1"/>
    <col min="3842" max="3843" width="9.140625" style="23"/>
    <col min="3844" max="3844" width="24.140625" style="23" customWidth="1"/>
    <col min="3845" max="3847" width="9.140625" style="23"/>
    <col min="3848" max="3848" width="18.28515625" style="23" customWidth="1"/>
    <col min="3849" max="4096" width="9.140625" style="23"/>
    <col min="4097" max="4097" width="23.28515625" style="23" customWidth="1"/>
    <col min="4098" max="4099" width="9.140625" style="23"/>
    <col min="4100" max="4100" width="24.140625" style="23" customWidth="1"/>
    <col min="4101" max="4103" width="9.140625" style="23"/>
    <col min="4104" max="4104" width="18.28515625" style="23" customWidth="1"/>
    <col min="4105" max="4352" width="9.140625" style="23"/>
    <col min="4353" max="4353" width="23.28515625" style="23" customWidth="1"/>
    <col min="4354" max="4355" width="9.140625" style="23"/>
    <col min="4356" max="4356" width="24.140625" style="23" customWidth="1"/>
    <col min="4357" max="4359" width="9.140625" style="23"/>
    <col min="4360" max="4360" width="18.28515625" style="23" customWidth="1"/>
    <col min="4361" max="4608" width="9.140625" style="23"/>
    <col min="4609" max="4609" width="23.28515625" style="23" customWidth="1"/>
    <col min="4610" max="4611" width="9.140625" style="23"/>
    <col min="4612" max="4612" width="24.140625" style="23" customWidth="1"/>
    <col min="4613" max="4615" width="9.140625" style="23"/>
    <col min="4616" max="4616" width="18.28515625" style="23" customWidth="1"/>
    <col min="4617" max="4864" width="9.140625" style="23"/>
    <col min="4865" max="4865" width="23.28515625" style="23" customWidth="1"/>
    <col min="4866" max="4867" width="9.140625" style="23"/>
    <col min="4868" max="4868" width="24.140625" style="23" customWidth="1"/>
    <col min="4869" max="4871" width="9.140625" style="23"/>
    <col min="4872" max="4872" width="18.28515625" style="23" customWidth="1"/>
    <col min="4873" max="5120" width="9.140625" style="23"/>
    <col min="5121" max="5121" width="23.28515625" style="23" customWidth="1"/>
    <col min="5122" max="5123" width="9.140625" style="23"/>
    <col min="5124" max="5124" width="24.140625" style="23" customWidth="1"/>
    <col min="5125" max="5127" width="9.140625" style="23"/>
    <col min="5128" max="5128" width="18.28515625" style="23" customWidth="1"/>
    <col min="5129" max="5376" width="9.140625" style="23"/>
    <col min="5377" max="5377" width="23.28515625" style="23" customWidth="1"/>
    <col min="5378" max="5379" width="9.140625" style="23"/>
    <col min="5380" max="5380" width="24.140625" style="23" customWidth="1"/>
    <col min="5381" max="5383" width="9.140625" style="23"/>
    <col min="5384" max="5384" width="18.28515625" style="23" customWidth="1"/>
    <col min="5385" max="5632" width="9.140625" style="23"/>
    <col min="5633" max="5633" width="23.28515625" style="23" customWidth="1"/>
    <col min="5634" max="5635" width="9.140625" style="23"/>
    <col min="5636" max="5636" width="24.140625" style="23" customWidth="1"/>
    <col min="5637" max="5639" width="9.140625" style="23"/>
    <col min="5640" max="5640" width="18.28515625" style="23" customWidth="1"/>
    <col min="5641" max="5888" width="9.140625" style="23"/>
    <col min="5889" max="5889" width="23.28515625" style="23" customWidth="1"/>
    <col min="5890" max="5891" width="9.140625" style="23"/>
    <col min="5892" max="5892" width="24.140625" style="23" customWidth="1"/>
    <col min="5893" max="5895" width="9.140625" style="23"/>
    <col min="5896" max="5896" width="18.28515625" style="23" customWidth="1"/>
    <col min="5897" max="6144" width="9.140625" style="23"/>
    <col min="6145" max="6145" width="23.28515625" style="23" customWidth="1"/>
    <col min="6146" max="6147" width="9.140625" style="23"/>
    <col min="6148" max="6148" width="24.140625" style="23" customWidth="1"/>
    <col min="6149" max="6151" width="9.140625" style="23"/>
    <col min="6152" max="6152" width="18.28515625" style="23" customWidth="1"/>
    <col min="6153" max="6400" width="9.140625" style="23"/>
    <col min="6401" max="6401" width="23.28515625" style="23" customWidth="1"/>
    <col min="6402" max="6403" width="9.140625" style="23"/>
    <col min="6404" max="6404" width="24.140625" style="23" customWidth="1"/>
    <col min="6405" max="6407" width="9.140625" style="23"/>
    <col min="6408" max="6408" width="18.28515625" style="23" customWidth="1"/>
    <col min="6409" max="6656" width="9.140625" style="23"/>
    <col min="6657" max="6657" width="23.28515625" style="23" customWidth="1"/>
    <col min="6658" max="6659" width="9.140625" style="23"/>
    <col min="6660" max="6660" width="24.140625" style="23" customWidth="1"/>
    <col min="6661" max="6663" width="9.140625" style="23"/>
    <col min="6664" max="6664" width="18.28515625" style="23" customWidth="1"/>
    <col min="6665" max="6912" width="9.140625" style="23"/>
    <col min="6913" max="6913" width="23.28515625" style="23" customWidth="1"/>
    <col min="6914" max="6915" width="9.140625" style="23"/>
    <col min="6916" max="6916" width="24.140625" style="23" customWidth="1"/>
    <col min="6917" max="6919" width="9.140625" style="23"/>
    <col min="6920" max="6920" width="18.28515625" style="23" customWidth="1"/>
    <col min="6921" max="7168" width="9.140625" style="23"/>
    <col min="7169" max="7169" width="23.28515625" style="23" customWidth="1"/>
    <col min="7170" max="7171" width="9.140625" style="23"/>
    <col min="7172" max="7172" width="24.140625" style="23" customWidth="1"/>
    <col min="7173" max="7175" width="9.140625" style="23"/>
    <col min="7176" max="7176" width="18.28515625" style="23" customWidth="1"/>
    <col min="7177" max="7424" width="9.140625" style="23"/>
    <col min="7425" max="7425" width="23.28515625" style="23" customWidth="1"/>
    <col min="7426" max="7427" width="9.140625" style="23"/>
    <col min="7428" max="7428" width="24.140625" style="23" customWidth="1"/>
    <col min="7429" max="7431" width="9.140625" style="23"/>
    <col min="7432" max="7432" width="18.28515625" style="23" customWidth="1"/>
    <col min="7433" max="7680" width="9.140625" style="23"/>
    <col min="7681" max="7681" width="23.28515625" style="23" customWidth="1"/>
    <col min="7682" max="7683" width="9.140625" style="23"/>
    <col min="7684" max="7684" width="24.140625" style="23" customWidth="1"/>
    <col min="7685" max="7687" width="9.140625" style="23"/>
    <col min="7688" max="7688" width="18.28515625" style="23" customWidth="1"/>
    <col min="7689" max="7936" width="9.140625" style="23"/>
    <col min="7937" max="7937" width="23.28515625" style="23" customWidth="1"/>
    <col min="7938" max="7939" width="9.140625" style="23"/>
    <col min="7940" max="7940" width="24.140625" style="23" customWidth="1"/>
    <col min="7941" max="7943" width="9.140625" style="23"/>
    <col min="7944" max="7944" width="18.28515625" style="23" customWidth="1"/>
    <col min="7945" max="8192" width="9.140625" style="23"/>
    <col min="8193" max="8193" width="23.28515625" style="23" customWidth="1"/>
    <col min="8194" max="8195" width="9.140625" style="23"/>
    <col min="8196" max="8196" width="24.140625" style="23" customWidth="1"/>
    <col min="8197" max="8199" width="9.140625" style="23"/>
    <col min="8200" max="8200" width="18.28515625" style="23" customWidth="1"/>
    <col min="8201" max="8448" width="9.140625" style="23"/>
    <col min="8449" max="8449" width="23.28515625" style="23" customWidth="1"/>
    <col min="8450" max="8451" width="9.140625" style="23"/>
    <col min="8452" max="8452" width="24.140625" style="23" customWidth="1"/>
    <col min="8453" max="8455" width="9.140625" style="23"/>
    <col min="8456" max="8456" width="18.28515625" style="23" customWidth="1"/>
    <col min="8457" max="8704" width="9.140625" style="23"/>
    <col min="8705" max="8705" width="23.28515625" style="23" customWidth="1"/>
    <col min="8706" max="8707" width="9.140625" style="23"/>
    <col min="8708" max="8708" width="24.140625" style="23" customWidth="1"/>
    <col min="8709" max="8711" width="9.140625" style="23"/>
    <col min="8712" max="8712" width="18.28515625" style="23" customWidth="1"/>
    <col min="8713" max="8960" width="9.140625" style="23"/>
    <col min="8961" max="8961" width="23.28515625" style="23" customWidth="1"/>
    <col min="8962" max="8963" width="9.140625" style="23"/>
    <col min="8964" max="8964" width="24.140625" style="23" customWidth="1"/>
    <col min="8965" max="8967" width="9.140625" style="23"/>
    <col min="8968" max="8968" width="18.28515625" style="23" customWidth="1"/>
    <col min="8969" max="9216" width="9.140625" style="23"/>
    <col min="9217" max="9217" width="23.28515625" style="23" customWidth="1"/>
    <col min="9218" max="9219" width="9.140625" style="23"/>
    <col min="9220" max="9220" width="24.140625" style="23" customWidth="1"/>
    <col min="9221" max="9223" width="9.140625" style="23"/>
    <col min="9224" max="9224" width="18.28515625" style="23" customWidth="1"/>
    <col min="9225" max="9472" width="9.140625" style="23"/>
    <col min="9473" max="9473" width="23.28515625" style="23" customWidth="1"/>
    <col min="9474" max="9475" width="9.140625" style="23"/>
    <col min="9476" max="9476" width="24.140625" style="23" customWidth="1"/>
    <col min="9477" max="9479" width="9.140625" style="23"/>
    <col min="9480" max="9480" width="18.28515625" style="23" customWidth="1"/>
    <col min="9481" max="9728" width="9.140625" style="23"/>
    <col min="9729" max="9729" width="23.28515625" style="23" customWidth="1"/>
    <col min="9730" max="9731" width="9.140625" style="23"/>
    <col min="9732" max="9732" width="24.140625" style="23" customWidth="1"/>
    <col min="9733" max="9735" width="9.140625" style="23"/>
    <col min="9736" max="9736" width="18.28515625" style="23" customWidth="1"/>
    <col min="9737" max="9984" width="9.140625" style="23"/>
    <col min="9985" max="9985" width="23.28515625" style="23" customWidth="1"/>
    <col min="9986" max="9987" width="9.140625" style="23"/>
    <col min="9988" max="9988" width="24.140625" style="23" customWidth="1"/>
    <col min="9989" max="9991" width="9.140625" style="23"/>
    <col min="9992" max="9992" width="18.28515625" style="23" customWidth="1"/>
    <col min="9993" max="10240" width="9.140625" style="23"/>
    <col min="10241" max="10241" width="23.28515625" style="23" customWidth="1"/>
    <col min="10242" max="10243" width="9.140625" style="23"/>
    <col min="10244" max="10244" width="24.140625" style="23" customWidth="1"/>
    <col min="10245" max="10247" width="9.140625" style="23"/>
    <col min="10248" max="10248" width="18.28515625" style="23" customWidth="1"/>
    <col min="10249" max="10496" width="9.140625" style="23"/>
    <col min="10497" max="10497" width="23.28515625" style="23" customWidth="1"/>
    <col min="10498" max="10499" width="9.140625" style="23"/>
    <col min="10500" max="10500" width="24.140625" style="23" customWidth="1"/>
    <col min="10501" max="10503" width="9.140625" style="23"/>
    <col min="10504" max="10504" width="18.28515625" style="23" customWidth="1"/>
    <col min="10505" max="10752" width="9.140625" style="23"/>
    <col min="10753" max="10753" width="23.28515625" style="23" customWidth="1"/>
    <col min="10754" max="10755" width="9.140625" style="23"/>
    <col min="10756" max="10756" width="24.140625" style="23" customWidth="1"/>
    <col min="10757" max="10759" width="9.140625" style="23"/>
    <col min="10760" max="10760" width="18.28515625" style="23" customWidth="1"/>
    <col min="10761" max="11008" width="9.140625" style="23"/>
    <col min="11009" max="11009" width="23.28515625" style="23" customWidth="1"/>
    <col min="11010" max="11011" width="9.140625" style="23"/>
    <col min="11012" max="11012" width="24.140625" style="23" customWidth="1"/>
    <col min="11013" max="11015" width="9.140625" style="23"/>
    <col min="11016" max="11016" width="18.28515625" style="23" customWidth="1"/>
    <col min="11017" max="11264" width="9.140625" style="23"/>
    <col min="11265" max="11265" width="23.28515625" style="23" customWidth="1"/>
    <col min="11266" max="11267" width="9.140625" style="23"/>
    <col min="11268" max="11268" width="24.140625" style="23" customWidth="1"/>
    <col min="11269" max="11271" width="9.140625" style="23"/>
    <col min="11272" max="11272" width="18.28515625" style="23" customWidth="1"/>
    <col min="11273" max="11520" width="9.140625" style="23"/>
    <col min="11521" max="11521" width="23.28515625" style="23" customWidth="1"/>
    <col min="11522" max="11523" width="9.140625" style="23"/>
    <col min="11524" max="11524" width="24.140625" style="23" customWidth="1"/>
    <col min="11525" max="11527" width="9.140625" style="23"/>
    <col min="11528" max="11528" width="18.28515625" style="23" customWidth="1"/>
    <col min="11529" max="11776" width="9.140625" style="23"/>
    <col min="11777" max="11777" width="23.28515625" style="23" customWidth="1"/>
    <col min="11778" max="11779" width="9.140625" style="23"/>
    <col min="11780" max="11780" width="24.140625" style="23" customWidth="1"/>
    <col min="11781" max="11783" width="9.140625" style="23"/>
    <col min="11784" max="11784" width="18.28515625" style="23" customWidth="1"/>
    <col min="11785" max="12032" width="9.140625" style="23"/>
    <col min="12033" max="12033" width="23.28515625" style="23" customWidth="1"/>
    <col min="12034" max="12035" width="9.140625" style="23"/>
    <col min="12036" max="12036" width="24.140625" style="23" customWidth="1"/>
    <col min="12037" max="12039" width="9.140625" style="23"/>
    <col min="12040" max="12040" width="18.28515625" style="23" customWidth="1"/>
    <col min="12041" max="12288" width="9.140625" style="23"/>
    <col min="12289" max="12289" width="23.28515625" style="23" customWidth="1"/>
    <col min="12290" max="12291" width="9.140625" style="23"/>
    <col min="12292" max="12292" width="24.140625" style="23" customWidth="1"/>
    <col min="12293" max="12295" width="9.140625" style="23"/>
    <col min="12296" max="12296" width="18.28515625" style="23" customWidth="1"/>
    <col min="12297" max="12544" width="9.140625" style="23"/>
    <col min="12545" max="12545" width="23.28515625" style="23" customWidth="1"/>
    <col min="12546" max="12547" width="9.140625" style="23"/>
    <col min="12548" max="12548" width="24.140625" style="23" customWidth="1"/>
    <col min="12549" max="12551" width="9.140625" style="23"/>
    <col min="12552" max="12552" width="18.28515625" style="23" customWidth="1"/>
    <col min="12553" max="12800" width="9.140625" style="23"/>
    <col min="12801" max="12801" width="23.28515625" style="23" customWidth="1"/>
    <col min="12802" max="12803" width="9.140625" style="23"/>
    <col min="12804" max="12804" width="24.140625" style="23" customWidth="1"/>
    <col min="12805" max="12807" width="9.140625" style="23"/>
    <col min="12808" max="12808" width="18.28515625" style="23" customWidth="1"/>
    <col min="12809" max="13056" width="9.140625" style="23"/>
    <col min="13057" max="13057" width="23.28515625" style="23" customWidth="1"/>
    <col min="13058" max="13059" width="9.140625" style="23"/>
    <col min="13060" max="13060" width="24.140625" style="23" customWidth="1"/>
    <col min="13061" max="13063" width="9.140625" style="23"/>
    <col min="13064" max="13064" width="18.28515625" style="23" customWidth="1"/>
    <col min="13065" max="13312" width="9.140625" style="23"/>
    <col min="13313" max="13313" width="23.28515625" style="23" customWidth="1"/>
    <col min="13314" max="13315" width="9.140625" style="23"/>
    <col min="13316" max="13316" width="24.140625" style="23" customWidth="1"/>
    <col min="13317" max="13319" width="9.140625" style="23"/>
    <col min="13320" max="13320" width="18.28515625" style="23" customWidth="1"/>
    <col min="13321" max="13568" width="9.140625" style="23"/>
    <col min="13569" max="13569" width="23.28515625" style="23" customWidth="1"/>
    <col min="13570" max="13571" width="9.140625" style="23"/>
    <col min="13572" max="13572" width="24.140625" style="23" customWidth="1"/>
    <col min="13573" max="13575" width="9.140625" style="23"/>
    <col min="13576" max="13576" width="18.28515625" style="23" customWidth="1"/>
    <col min="13577" max="13824" width="9.140625" style="23"/>
    <col min="13825" max="13825" width="23.28515625" style="23" customWidth="1"/>
    <col min="13826" max="13827" width="9.140625" style="23"/>
    <col min="13828" max="13828" width="24.140625" style="23" customWidth="1"/>
    <col min="13829" max="13831" width="9.140625" style="23"/>
    <col min="13832" max="13832" width="18.28515625" style="23" customWidth="1"/>
    <col min="13833" max="14080" width="9.140625" style="23"/>
    <col min="14081" max="14081" width="23.28515625" style="23" customWidth="1"/>
    <col min="14082" max="14083" width="9.140625" style="23"/>
    <col min="14084" max="14084" width="24.140625" style="23" customWidth="1"/>
    <col min="14085" max="14087" width="9.140625" style="23"/>
    <col min="14088" max="14088" width="18.28515625" style="23" customWidth="1"/>
    <col min="14089" max="14336" width="9.140625" style="23"/>
    <col min="14337" max="14337" width="23.28515625" style="23" customWidth="1"/>
    <col min="14338" max="14339" width="9.140625" style="23"/>
    <col min="14340" max="14340" width="24.140625" style="23" customWidth="1"/>
    <col min="14341" max="14343" width="9.140625" style="23"/>
    <col min="14344" max="14344" width="18.28515625" style="23" customWidth="1"/>
    <col min="14345" max="14592" width="9.140625" style="23"/>
    <col min="14593" max="14593" width="23.28515625" style="23" customWidth="1"/>
    <col min="14594" max="14595" width="9.140625" style="23"/>
    <col min="14596" max="14596" width="24.140625" style="23" customWidth="1"/>
    <col min="14597" max="14599" width="9.140625" style="23"/>
    <col min="14600" max="14600" width="18.28515625" style="23" customWidth="1"/>
    <col min="14601" max="14848" width="9.140625" style="23"/>
    <col min="14849" max="14849" width="23.28515625" style="23" customWidth="1"/>
    <col min="14850" max="14851" width="9.140625" style="23"/>
    <col min="14852" max="14852" width="24.140625" style="23" customWidth="1"/>
    <col min="14853" max="14855" width="9.140625" style="23"/>
    <col min="14856" max="14856" width="18.28515625" style="23" customWidth="1"/>
    <col min="14857" max="15104" width="9.140625" style="23"/>
    <col min="15105" max="15105" width="23.28515625" style="23" customWidth="1"/>
    <col min="15106" max="15107" width="9.140625" style="23"/>
    <col min="15108" max="15108" width="24.140625" style="23" customWidth="1"/>
    <col min="15109" max="15111" width="9.140625" style="23"/>
    <col min="15112" max="15112" width="18.28515625" style="23" customWidth="1"/>
    <col min="15113" max="15360" width="9.140625" style="23"/>
    <col min="15361" max="15361" width="23.28515625" style="23" customWidth="1"/>
    <col min="15362" max="15363" width="9.140625" style="23"/>
    <col min="15364" max="15364" width="24.140625" style="23" customWidth="1"/>
    <col min="15365" max="15367" width="9.140625" style="23"/>
    <col min="15368" max="15368" width="18.28515625" style="23" customWidth="1"/>
    <col min="15369" max="15616" width="9.140625" style="23"/>
    <col min="15617" max="15617" width="23.28515625" style="23" customWidth="1"/>
    <col min="15618" max="15619" width="9.140625" style="23"/>
    <col min="15620" max="15620" width="24.140625" style="23" customWidth="1"/>
    <col min="15621" max="15623" width="9.140625" style="23"/>
    <col min="15624" max="15624" width="18.28515625" style="23" customWidth="1"/>
    <col min="15625" max="15872" width="9.140625" style="23"/>
    <col min="15873" max="15873" width="23.28515625" style="23" customWidth="1"/>
    <col min="15874" max="15875" width="9.140625" style="23"/>
    <col min="15876" max="15876" width="24.140625" style="23" customWidth="1"/>
    <col min="15877" max="15879" width="9.140625" style="23"/>
    <col min="15880" max="15880" width="18.28515625" style="23" customWidth="1"/>
    <col min="15881" max="16128" width="9.140625" style="23"/>
    <col min="16129" max="16129" width="23.28515625" style="23" customWidth="1"/>
    <col min="16130" max="16131" width="9.140625" style="23"/>
    <col min="16132" max="16132" width="24.140625" style="23" customWidth="1"/>
    <col min="16133" max="16135" width="9.140625" style="23"/>
    <col min="16136" max="16136" width="18.28515625" style="23" customWidth="1"/>
    <col min="16137" max="16384" width="9.140625" style="23"/>
  </cols>
  <sheetData>
    <row r="2" spans="1:9" ht="15.75">
      <c r="A2" s="19" t="s">
        <v>15</v>
      </c>
      <c r="B2" s="20"/>
      <c r="C2" s="20"/>
      <c r="D2" s="20"/>
      <c r="E2" s="21"/>
      <c r="F2" s="21"/>
      <c r="G2" s="21"/>
      <c r="H2" s="21"/>
      <c r="I2" s="22"/>
    </row>
    <row r="3" spans="1:9">
      <c r="A3" s="24" t="s">
        <v>16</v>
      </c>
      <c r="B3" s="24"/>
      <c r="C3" s="24"/>
      <c r="D3" s="24" t="s">
        <v>17</v>
      </c>
      <c r="E3" s="24"/>
      <c r="F3" s="24" t="s">
        <v>18</v>
      </c>
      <c r="G3" s="24"/>
      <c r="H3" s="24" t="s">
        <v>19</v>
      </c>
      <c r="I3" s="25"/>
    </row>
    <row r="4" spans="1:9">
      <c r="A4" s="24" t="s">
        <v>20</v>
      </c>
      <c r="B4" s="24"/>
      <c r="C4" s="24"/>
      <c r="D4" s="24" t="s">
        <v>21</v>
      </c>
      <c r="E4" s="24"/>
      <c r="F4" s="24"/>
      <c r="G4" s="24"/>
      <c r="H4" s="24" t="s">
        <v>22</v>
      </c>
      <c r="I4" s="25"/>
    </row>
    <row r="6" spans="1:9">
      <c r="A6" s="79">
        <v>10002555</v>
      </c>
      <c r="B6" s="26"/>
      <c r="C6" s="26"/>
      <c r="D6" s="80">
        <v>0.12</v>
      </c>
      <c r="E6" s="26"/>
      <c r="F6" s="71">
        <v>0.16</v>
      </c>
      <c r="G6" s="26"/>
      <c r="H6" s="81">
        <v>35471</v>
      </c>
      <c r="I6" s="26"/>
    </row>
    <row r="7" spans="1:9">
      <c r="A7" s="79">
        <v>5260000</v>
      </c>
      <c r="B7" s="26"/>
      <c r="C7" s="26"/>
      <c r="D7" s="80">
        <v>0.45600000000000002</v>
      </c>
      <c r="E7" s="26"/>
      <c r="F7" s="71">
        <v>0.21</v>
      </c>
      <c r="G7" s="26"/>
      <c r="H7" s="81">
        <v>35910</v>
      </c>
      <c r="I7" s="26"/>
    </row>
    <row r="8" spans="1:9">
      <c r="A8" s="79">
        <v>0.35546660000000002</v>
      </c>
      <c r="B8" s="26"/>
      <c r="C8" s="26"/>
      <c r="D8" s="80">
        <v>3.5799999999999998E-2</v>
      </c>
      <c r="E8" s="26"/>
      <c r="F8" s="71">
        <v>0.37</v>
      </c>
      <c r="G8" s="26"/>
      <c r="H8" s="81">
        <v>36102</v>
      </c>
      <c r="I8" s="26"/>
    </row>
    <row r="9" spans="1:9">
      <c r="A9" s="79">
        <v>7.9500000000000003E-4</v>
      </c>
      <c r="B9" s="26"/>
      <c r="C9" s="26"/>
      <c r="D9" s="80">
        <v>1.33</v>
      </c>
      <c r="E9" s="26"/>
      <c r="F9" s="71">
        <v>0.26</v>
      </c>
      <c r="G9" s="26"/>
      <c r="H9" s="81">
        <v>36285</v>
      </c>
      <c r="I9" s="26"/>
    </row>
    <row r="12" spans="1:9">
      <c r="A12" s="28"/>
      <c r="B12" s="28"/>
      <c r="C12" s="28"/>
      <c r="D12" s="28"/>
      <c r="E12" s="28"/>
      <c r="F12" s="28"/>
      <c r="G12" s="28"/>
      <c r="H12" s="28"/>
      <c r="I12" s="28"/>
    </row>
    <row r="13" spans="1:9">
      <c r="A13" s="28"/>
      <c r="B13" s="28"/>
      <c r="C13" s="28"/>
      <c r="D13" s="28"/>
      <c r="E13" s="28"/>
      <c r="F13" s="28"/>
      <c r="G13" s="28"/>
      <c r="H13" s="28"/>
      <c r="I13" s="28"/>
    </row>
    <row r="14" spans="1:9">
      <c r="A14" s="28"/>
      <c r="B14" s="28"/>
      <c r="C14" s="28"/>
      <c r="D14" s="28"/>
      <c r="E14" s="28"/>
      <c r="F14" s="28"/>
      <c r="G14" s="28"/>
      <c r="H14" s="28"/>
      <c r="I14" s="28"/>
    </row>
    <row r="15" spans="1:9">
      <c r="A15" s="28"/>
      <c r="B15" s="28"/>
      <c r="C15" s="28"/>
      <c r="D15" s="28"/>
      <c r="E15" s="28"/>
      <c r="F15" s="28"/>
      <c r="G15" s="28"/>
      <c r="H15" s="28"/>
      <c r="I15" s="28"/>
    </row>
    <row r="16" spans="1:9">
      <c r="A16" s="28"/>
      <c r="B16" s="28"/>
      <c r="C16" s="28"/>
      <c r="D16" s="28"/>
      <c r="E16" s="28"/>
      <c r="F16" s="28"/>
      <c r="G16" s="28"/>
      <c r="H16" s="28"/>
      <c r="I16" s="28"/>
    </row>
    <row r="17" spans="1:9">
      <c r="A17" s="28"/>
      <c r="B17" s="28"/>
      <c r="C17" s="28"/>
      <c r="D17" s="28"/>
      <c r="E17" s="28"/>
      <c r="F17" s="28"/>
      <c r="G17" s="28"/>
      <c r="H17" s="28"/>
      <c r="I17" s="28"/>
    </row>
    <row r="18" spans="1:9">
      <c r="A18" s="28"/>
      <c r="B18" s="28"/>
      <c r="C18" s="28"/>
      <c r="D18" s="28"/>
      <c r="E18" s="28"/>
      <c r="F18" s="28"/>
      <c r="G18" s="28"/>
      <c r="H18" s="28"/>
      <c r="I18" s="28"/>
    </row>
    <row r="19" spans="1:9">
      <c r="A19" s="28"/>
      <c r="B19" s="28"/>
      <c r="C19" s="28"/>
      <c r="D19" s="28"/>
      <c r="E19" s="28"/>
      <c r="F19" s="28"/>
      <c r="G19" s="28"/>
      <c r="H19" s="28"/>
      <c r="I19" s="28"/>
    </row>
    <row r="20" spans="1:9">
      <c r="A20" s="26"/>
      <c r="B20" s="26"/>
      <c r="C20" s="27"/>
      <c r="D20" s="26"/>
      <c r="E20" s="26"/>
      <c r="F20" s="26"/>
      <c r="G20" s="26"/>
      <c r="H20" s="26"/>
    </row>
    <row r="21" spans="1:9">
      <c r="A21" s="26"/>
      <c r="B21" s="26"/>
      <c r="C21" s="27"/>
      <c r="D21" s="26"/>
      <c r="E21" s="26"/>
      <c r="F21" s="26"/>
      <c r="G21" s="26"/>
      <c r="H21" s="26"/>
    </row>
    <row r="22" spans="1:9">
      <c r="A22" s="26"/>
      <c r="B22" s="26"/>
      <c r="C22" s="27"/>
      <c r="D22" s="26"/>
      <c r="E22" s="26"/>
      <c r="F22" s="26"/>
      <c r="G22" s="26"/>
      <c r="H22" s="26"/>
    </row>
    <row r="23" spans="1:9">
      <c r="A23" s="26"/>
      <c r="B23" s="26"/>
      <c r="C23" s="27"/>
      <c r="D23" s="26"/>
      <c r="E23" s="26"/>
      <c r="F23" s="26"/>
      <c r="G23" s="26"/>
      <c r="H23" s="26"/>
    </row>
    <row r="24" spans="1:9">
      <c r="A24" s="26"/>
      <c r="B24" s="26"/>
      <c r="C24" s="27"/>
      <c r="D24" s="26"/>
      <c r="E24" s="26"/>
      <c r="F24" s="26"/>
      <c r="G24" s="26"/>
      <c r="H24" s="26"/>
    </row>
    <row r="25" spans="1:9">
      <c r="A25" s="26"/>
      <c r="B25" s="26"/>
      <c r="C25" s="27"/>
      <c r="D25" s="26"/>
      <c r="E25" s="26"/>
      <c r="F25" s="26"/>
      <c r="G25" s="26"/>
      <c r="H25" s="26"/>
    </row>
    <row r="26" spans="1:9">
      <c r="A26" s="26"/>
      <c r="B26" s="26"/>
      <c r="C26" s="27"/>
      <c r="D26" s="26"/>
      <c r="E26" s="26"/>
      <c r="F26" s="26"/>
      <c r="G26" s="26"/>
      <c r="H26" s="26"/>
    </row>
    <row r="27" spans="1:9">
      <c r="A27" s="26"/>
      <c r="B27" s="26"/>
      <c r="C27" s="27"/>
      <c r="D27" s="26"/>
      <c r="E27" s="26"/>
      <c r="F27" s="26"/>
      <c r="G27" s="26"/>
      <c r="H27" s="26"/>
    </row>
    <row r="28" spans="1:9">
      <c r="A28" s="26"/>
      <c r="B28" s="26"/>
      <c r="C28" s="27"/>
      <c r="D28" s="26"/>
      <c r="E28" s="26"/>
      <c r="F28" s="26"/>
      <c r="G28" s="26"/>
      <c r="H28" s="26"/>
    </row>
    <row r="29" spans="1:9">
      <c r="A29" s="26"/>
      <c r="B29" s="26"/>
      <c r="C29" s="27"/>
      <c r="D29" s="26"/>
      <c r="E29" s="26"/>
      <c r="F29" s="26"/>
      <c r="G29" s="26"/>
      <c r="H29" s="2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C3" sqref="C3"/>
    </sheetView>
  </sheetViews>
  <sheetFormatPr defaultRowHeight="12.75"/>
  <cols>
    <col min="1" max="1" width="11.42578125" customWidth="1"/>
    <col min="2" max="2" width="13.85546875" customWidth="1"/>
    <col min="3" max="3" width="14" customWidth="1"/>
  </cols>
  <sheetData>
    <row r="1" spans="1:3" ht="13.5" thickBot="1"/>
    <row r="2" spans="1:3">
      <c r="A2" s="1" t="s">
        <v>0</v>
      </c>
      <c r="B2" s="2" t="s">
        <v>1</v>
      </c>
      <c r="C2" s="3" t="s">
        <v>13</v>
      </c>
    </row>
    <row r="3" spans="1:3">
      <c r="A3" s="4" t="s">
        <v>2</v>
      </c>
      <c r="B3" s="15">
        <v>45466</v>
      </c>
      <c r="C3" s="9">
        <f>B3/$B$15</f>
        <v>30310.666666666668</v>
      </c>
    </row>
    <row r="4" spans="1:3">
      <c r="A4" s="4" t="s">
        <v>3</v>
      </c>
      <c r="B4" s="15">
        <v>45646</v>
      </c>
      <c r="C4" s="5">
        <f t="shared" ref="C4:C13" si="0">B4/$B$15</f>
        <v>30430.666666666668</v>
      </c>
    </row>
    <row r="5" spans="1:3">
      <c r="A5" s="4" t="s">
        <v>4</v>
      </c>
      <c r="B5" s="15">
        <v>211</v>
      </c>
      <c r="C5" s="5">
        <f t="shared" si="0"/>
        <v>140.66666666666666</v>
      </c>
    </row>
    <row r="6" spans="1:3">
      <c r="A6" s="4" t="s">
        <v>5</v>
      </c>
      <c r="B6" s="15">
        <v>3276</v>
      </c>
      <c r="C6" s="5">
        <f t="shared" si="0"/>
        <v>2184</v>
      </c>
    </row>
    <row r="7" spans="1:3">
      <c r="A7" s="4" t="s">
        <v>6</v>
      </c>
      <c r="B7" s="15">
        <v>8778</v>
      </c>
      <c r="C7" s="5">
        <f t="shared" si="0"/>
        <v>5852</v>
      </c>
    </row>
    <row r="8" spans="1:3">
      <c r="A8" s="4" t="s">
        <v>7</v>
      </c>
      <c r="B8" s="16">
        <v>37000</v>
      </c>
      <c r="C8" s="5">
        <f t="shared" si="0"/>
        <v>24666.666666666668</v>
      </c>
    </row>
    <row r="9" spans="1:3">
      <c r="A9" s="4" t="s">
        <v>8</v>
      </c>
      <c r="B9" s="16">
        <v>123555</v>
      </c>
      <c r="C9" s="5">
        <f t="shared" si="0"/>
        <v>82370</v>
      </c>
    </row>
    <row r="10" spans="1:3">
      <c r="A10" s="4" t="s">
        <v>9</v>
      </c>
      <c r="B10" s="16">
        <v>45055</v>
      </c>
      <c r="C10" s="5">
        <f t="shared" si="0"/>
        <v>30036.666666666668</v>
      </c>
    </row>
    <row r="11" spans="1:3">
      <c r="A11" s="4" t="s">
        <v>10</v>
      </c>
      <c r="B11" s="16">
        <v>44468</v>
      </c>
      <c r="C11" s="5">
        <f t="shared" si="0"/>
        <v>29645.333333333332</v>
      </c>
    </row>
    <row r="12" spans="1:3">
      <c r="A12" s="4" t="s">
        <v>11</v>
      </c>
      <c r="B12" s="16">
        <v>45644</v>
      </c>
      <c r="C12" s="5">
        <f t="shared" si="0"/>
        <v>30429.333333333332</v>
      </c>
    </row>
    <row r="13" spans="1:3" ht="13.5" thickBot="1">
      <c r="A13" s="8" t="s">
        <v>12</v>
      </c>
      <c r="B13" s="17">
        <v>82739</v>
      </c>
      <c r="C13" s="10">
        <f t="shared" si="0"/>
        <v>55159.333333333336</v>
      </c>
    </row>
    <row r="14" spans="1:3" ht="13.5" thickBot="1">
      <c r="A14" s="11"/>
      <c r="B14" s="12"/>
      <c r="C14" s="6"/>
    </row>
    <row r="15" spans="1:3" ht="13.5" thickBot="1">
      <c r="A15" s="13" t="s">
        <v>14</v>
      </c>
      <c r="B15" s="18">
        <v>1.5</v>
      </c>
      <c r="C15" s="14"/>
    </row>
    <row r="21" spans="8:8">
      <c r="H21" s="7"/>
    </row>
  </sheetData>
  <phoneticPr fontId="0" type="noConversion"/>
  <pageMargins left="0.75" right="0.75" top="1" bottom="1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Tabuľka</vt:lpstr>
      <vt:lpstr>Formáty</vt:lpstr>
      <vt:lpstr>Kurzový prepočet </vt:lpstr>
    </vt:vector>
  </TitlesOfParts>
  <Company>lapis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Lapis</dc:creator>
  <cp:lastModifiedBy>mPriezvisko</cp:lastModifiedBy>
  <dcterms:created xsi:type="dcterms:W3CDTF">2006-08-28T13:32:52Z</dcterms:created>
  <dcterms:modified xsi:type="dcterms:W3CDTF">2018-12-10T10:29:24Z</dcterms:modified>
</cp:coreProperties>
</file>